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20" windowWidth="15360" windowHeight="8430" activeTab="2"/>
  </bookViews>
  <sheets>
    <sheet name="Introduction" sheetId="1" r:id="rId1"/>
    <sheet name="Usage Notes" sheetId="2" r:id="rId2"/>
    <sheet name="Data Input " sheetId="3" r:id="rId3"/>
    <sheet name="CAP Analysis" sheetId="4" r:id="rId4"/>
    <sheet name="Text level chart (with names)" sheetId="5" r:id="rId5"/>
    <sheet name="Text level chart (no names)" sheetId="6" r:id="rId6"/>
    <sheet name="Letter ID Chart" sheetId="7" r:id="rId7"/>
    <sheet name="CAP Chart" sheetId="8" r:id="rId8"/>
    <sheet name="ROL Chart" sheetId="9" r:id="rId9"/>
    <sheet name="MCUW Chart" sheetId="10" r:id="rId10"/>
    <sheet name="Schonell Raw Score Chart" sheetId="11" r:id="rId11"/>
    <sheet name="Schonell Spelling Age Chart" sheetId="12" r:id="rId12"/>
    <sheet name="Canberra Word Chart" sheetId="13" r:id="rId13"/>
    <sheet name="BURT Word Chart" sheetId="14" r:id="rId14"/>
    <sheet name="Writing Vocabulary Chart" sheetId="15" r:id="rId15"/>
    <sheet name="Dictation Test Chart" sheetId="16" r:id="rId16"/>
    <sheet name="Letter ID Stanine" sheetId="17" r:id="rId17"/>
    <sheet name="CAP Stanine" sheetId="18" r:id="rId18"/>
    <sheet name="BURT-Word-Age-Bands" sheetId="19" r:id="rId19"/>
  </sheets>
  <definedNames>
    <definedName name="_xlnm._FilterDatabase" localSheetId="2" hidden="1">'Data Input '!$A$10:$EF$111</definedName>
    <definedName name="_xlnm.Print_Area" localSheetId="3">'CAP Analysis'!$B$1:$AE$109</definedName>
    <definedName name="_xlnm.Print_Area" localSheetId="2">'Data Input '!$A$1:$CJ$107</definedName>
    <definedName name="_xlnm.Print_Area" localSheetId="0">'Introduction'!$A$1:$D$29</definedName>
    <definedName name="_xlnm.Print_Area" localSheetId="1">'Usage Notes'!$A$1:$J$32</definedName>
  </definedNames>
  <calcPr fullCalcOnLoad="1"/>
</workbook>
</file>

<file path=xl/sharedStrings.xml><?xml version="1.0" encoding="utf-8"?>
<sst xmlns="http://schemas.openxmlformats.org/spreadsheetml/2006/main" count="1135" uniqueCount="374">
  <si>
    <t>TYPE MINIMUM ACCEPTABLE LEVEL IN GREEN CELLS IN NEXT ROW</t>
  </si>
  <si>
    <t>Student no.</t>
  </si>
  <si>
    <t>Gender</t>
  </si>
  <si>
    <t>Dom. Mode</t>
  </si>
  <si>
    <t>Sound</t>
  </si>
  <si>
    <t>Word</t>
  </si>
  <si>
    <t>Word Test Cues used on errors</t>
  </si>
  <si>
    <t>Initial Sound x 1</t>
  </si>
  <si>
    <t>Initial Sound x 2</t>
  </si>
  <si>
    <t>Initial Sound x 3</t>
  </si>
  <si>
    <t>Initial Sound x 4</t>
  </si>
  <si>
    <t>Initial/medial</t>
  </si>
  <si>
    <t>Attempts don't match</t>
  </si>
  <si>
    <t>No attempts</t>
  </si>
  <si>
    <t>Sounding out</t>
  </si>
  <si>
    <t>Reversal</t>
  </si>
  <si>
    <t>Final sound for  first sound</t>
  </si>
  <si>
    <t>Initial Sound &gt;4</t>
  </si>
  <si>
    <t>Front of Book</t>
  </si>
  <si>
    <t>Print contains message</t>
  </si>
  <si>
    <t>D'nality (3)</t>
  </si>
  <si>
    <t>1:1</t>
  </si>
  <si>
    <t>First and Last</t>
  </si>
  <si>
    <t>Bottom of Picture</t>
  </si>
  <si>
    <t>Re'ments (6)</t>
  </si>
  <si>
    <t>?</t>
  </si>
  <si>
    <t>Fullstop</t>
  </si>
  <si>
    <t>Comma</t>
  </si>
  <si>
    <t>Letters (lower case)</t>
  </si>
  <si>
    <t>Was/No</t>
  </si>
  <si>
    <t>Letters</t>
  </si>
  <si>
    <t>Words</t>
  </si>
  <si>
    <t>1st/last letter</t>
  </si>
  <si>
    <t>Capitals</t>
  </si>
  <si>
    <t>CAP (24)</t>
  </si>
  <si>
    <t>"  "</t>
  </si>
  <si>
    <t>Writing Vocabulary (n)</t>
  </si>
  <si>
    <t>F</t>
  </si>
  <si>
    <t>M</t>
  </si>
  <si>
    <t>Lname</t>
  </si>
  <si>
    <t>Class</t>
  </si>
  <si>
    <t>P</t>
  </si>
  <si>
    <t>Category</t>
  </si>
  <si>
    <t>Koorie</t>
  </si>
  <si>
    <t>NESB</t>
  </si>
  <si>
    <t>D&amp;I</t>
  </si>
  <si>
    <t>Blank</t>
  </si>
  <si>
    <t>yours 3</t>
  </si>
  <si>
    <t>set 1</t>
  </si>
  <si>
    <t>set 2</t>
  </si>
  <si>
    <t>set 3</t>
  </si>
  <si>
    <t>yours 1</t>
  </si>
  <si>
    <t>yours 2</t>
  </si>
  <si>
    <t>Data Validation Setting Area - do not delete - insert above the yellow area - insert your own descriptions next to yours 1, yours 2, yours 3.</t>
  </si>
  <si>
    <t>Data Input</t>
  </si>
  <si>
    <t>CAP Analysis</t>
  </si>
  <si>
    <t>Worksheet Name</t>
  </si>
  <si>
    <t>Introduction</t>
  </si>
  <si>
    <r>
      <t>Strategies used.</t>
    </r>
    <r>
      <rPr>
        <sz val="8"/>
        <rFont val="Arial"/>
        <family val="2"/>
      </rPr>
      <t xml:space="preserve">          Eg Initial, Medial, Initial/Final, E for I,    </t>
    </r>
  </si>
  <si>
    <r>
      <t>Cues Used</t>
    </r>
    <r>
      <rPr>
        <sz val="8"/>
        <rFont val="Arial"/>
        <family val="2"/>
      </rPr>
      <t xml:space="preserve">. Eg Initial, Medial, Initial/Final, E for I, </t>
    </r>
  </si>
  <si>
    <t>Notes on Data Input</t>
  </si>
  <si>
    <t>It is recommended that you save each grade in a separate file, for example</t>
  </si>
  <si>
    <r>
      <t>Light GREEN</t>
    </r>
    <r>
      <rPr>
        <sz val="10"/>
        <rFont val="Arial"/>
        <family val="0"/>
      </rPr>
      <t xml:space="preserve"> cells mean you change and input your own data.</t>
    </r>
  </si>
  <si>
    <r>
      <t>PINK</t>
    </r>
    <r>
      <rPr>
        <sz val="10"/>
        <rFont val="Arial"/>
        <family val="0"/>
      </rPr>
      <t xml:space="preserve"> cells mean DO NOT CHANGE the data as formulae involved</t>
    </r>
  </si>
  <si>
    <t>Input Min acceptable</t>
  </si>
  <si>
    <t>Input Raw Score data</t>
  </si>
  <si>
    <t>Max score</t>
  </si>
  <si>
    <t>5.10</t>
  </si>
  <si>
    <t>Assessment Recording and Analysis Spreadsheet</t>
  </si>
  <si>
    <t xml:space="preserve">Letter ID </t>
  </si>
  <si>
    <r>
      <t xml:space="preserve">Input student details, </t>
    </r>
    <r>
      <rPr>
        <b/>
        <sz val="8"/>
        <color indexed="10"/>
        <rFont val="Arial"/>
        <family val="2"/>
      </rPr>
      <t>gender</t>
    </r>
    <r>
      <rPr>
        <b/>
        <sz val="8"/>
        <rFont val="Arial"/>
        <family val="2"/>
      </rPr>
      <t xml:space="preserve"> and </t>
    </r>
    <r>
      <rPr>
        <b/>
        <sz val="8"/>
        <color indexed="10"/>
        <rFont val="Arial"/>
        <family val="2"/>
      </rPr>
      <t>grade level</t>
    </r>
    <r>
      <rPr>
        <b/>
        <sz val="8"/>
        <rFont val="Arial"/>
        <family val="2"/>
      </rPr>
      <t xml:space="preserve"> MUST be included.</t>
    </r>
  </si>
  <si>
    <t>Canberra Word Test</t>
  </si>
  <si>
    <t>Score</t>
  </si>
  <si>
    <t>Boys &amp; Girls</t>
  </si>
  <si>
    <t>Boys min</t>
  </si>
  <si>
    <t>Boys max</t>
  </si>
  <si>
    <t>Boys</t>
  </si>
  <si>
    <t>Girls min</t>
  </si>
  <si>
    <t>Girls max</t>
  </si>
  <si>
    <t>Girls</t>
  </si>
  <si>
    <t>6.02</t>
  </si>
  <si>
    <t>5.10 to 6.04</t>
  </si>
  <si>
    <t>6.01</t>
  </si>
  <si>
    <t>6.07</t>
  </si>
  <si>
    <t>5.11 to 6.05</t>
  </si>
  <si>
    <t>6.08</t>
  </si>
  <si>
    <t>6.00 to 6.06</t>
  </si>
  <si>
    <t>6.04</t>
  </si>
  <si>
    <t>6.10</t>
  </si>
  <si>
    <t>5.09</t>
  </si>
  <si>
    <t>6.03</t>
  </si>
  <si>
    <t>6.01 to 6.07</t>
  </si>
  <si>
    <t>6.05</t>
  </si>
  <si>
    <t>6.11</t>
  </si>
  <si>
    <t>6.02 to 6.08</t>
  </si>
  <si>
    <t>5.11</t>
  </si>
  <si>
    <t>6.03 to 6.09</t>
  </si>
  <si>
    <t>6.06</t>
  </si>
  <si>
    <t>7.00</t>
  </si>
  <si>
    <t>6.00</t>
  </si>
  <si>
    <t>6.04 to 6.10</t>
  </si>
  <si>
    <t>7.01</t>
  </si>
  <si>
    <t>6.05 to 6.11</t>
  </si>
  <si>
    <t>7.02</t>
  </si>
  <si>
    <t>6.06 to 7.00</t>
  </si>
  <si>
    <t>6.09</t>
  </si>
  <si>
    <t>7.03</t>
  </si>
  <si>
    <t>6.07 to 7.01</t>
  </si>
  <si>
    <t>7.04</t>
  </si>
  <si>
    <t>6.08 to 7.02</t>
  </si>
  <si>
    <t>7.05</t>
  </si>
  <si>
    <t>6.09 to 7.03</t>
  </si>
  <si>
    <t>7.06</t>
  </si>
  <si>
    <t>6.10 to 7.04</t>
  </si>
  <si>
    <t>7.07</t>
  </si>
  <si>
    <t>6.11 to 7.05</t>
  </si>
  <si>
    <t>7.08</t>
  </si>
  <si>
    <t>7.00 to 7.06</t>
  </si>
  <si>
    <t>7.09</t>
  </si>
  <si>
    <t>7.01 to 7.07</t>
  </si>
  <si>
    <t>7.10</t>
  </si>
  <si>
    <t>7.02 to 7.08</t>
  </si>
  <si>
    <t>7.11</t>
  </si>
  <si>
    <t>7.03 to 7.09</t>
  </si>
  <si>
    <t>8.00</t>
  </si>
  <si>
    <t>7.04 to 7.10</t>
  </si>
  <si>
    <t>8.01</t>
  </si>
  <si>
    <t>7.05 to 7.11</t>
  </si>
  <si>
    <t>8.02</t>
  </si>
  <si>
    <t>7.06 to 8.00</t>
  </si>
  <si>
    <t>8.03</t>
  </si>
  <si>
    <t>7.07 to 8.01</t>
  </si>
  <si>
    <t>8.05</t>
  </si>
  <si>
    <t>7.08 to 8.02</t>
  </si>
  <si>
    <t>8.06</t>
  </si>
  <si>
    <t>7.09 to 8.03</t>
  </si>
  <si>
    <t>8.07</t>
  </si>
  <si>
    <t>7.10 to 8.04</t>
  </si>
  <si>
    <t>8.08</t>
  </si>
  <si>
    <t>7.11 to 8.05</t>
  </si>
  <si>
    <t>8.09</t>
  </si>
  <si>
    <t>8.00 to 8.06</t>
  </si>
  <si>
    <t>8.04</t>
  </si>
  <si>
    <t>8.10</t>
  </si>
  <si>
    <t>8.01 to 8.07</t>
  </si>
  <si>
    <t>8.11</t>
  </si>
  <si>
    <t>8.02 to 8.08</t>
  </si>
  <si>
    <t>9.00</t>
  </si>
  <si>
    <t>8.03 to 8.09</t>
  </si>
  <si>
    <t>9.01</t>
  </si>
  <si>
    <t>8.04 to 8.10</t>
  </si>
  <si>
    <t>9.03</t>
  </si>
  <si>
    <t>8.05 to 8.11</t>
  </si>
  <si>
    <t>9.04</t>
  </si>
  <si>
    <t>8.06 to 9.00</t>
  </si>
  <si>
    <t>9.05</t>
  </si>
  <si>
    <t>8.08 to 9.02</t>
  </si>
  <si>
    <t>9.06</t>
  </si>
  <si>
    <t>8.09 to 9.03</t>
  </si>
  <si>
    <t>9.07</t>
  </si>
  <si>
    <t>8.10 to 9.04</t>
  </si>
  <si>
    <t>9.02</t>
  </si>
  <si>
    <t>9.08</t>
  </si>
  <si>
    <t>8.11 to 9.05</t>
  </si>
  <si>
    <t>9.09</t>
  </si>
  <si>
    <t>9.01 to 9.07</t>
  </si>
  <si>
    <t>9.11</t>
  </si>
  <si>
    <t>9.02 to 9.08</t>
  </si>
  <si>
    <t>10.00</t>
  </si>
  <si>
    <t>9.04 to 9.10</t>
  </si>
  <si>
    <t>10.02</t>
  </si>
  <si>
    <t>9.06 to 10.00</t>
  </si>
  <si>
    <t>10.03</t>
  </si>
  <si>
    <t>9.08 to 10.02</t>
  </si>
  <si>
    <t>10.05</t>
  </si>
  <si>
    <t>9.09 to 10.03</t>
  </si>
  <si>
    <t>10.06</t>
  </si>
  <si>
    <t>9.11 to 10.05</t>
  </si>
  <si>
    <t>10.08</t>
  </si>
  <si>
    <t>10.00 to 10.06</t>
  </si>
  <si>
    <t>10.04</t>
  </si>
  <si>
    <t>10.10</t>
  </si>
  <si>
    <t>10.02 to 10.08</t>
  </si>
  <si>
    <t>11.00</t>
  </si>
  <si>
    <t>10.03 to 10.09</t>
  </si>
  <si>
    <t>10.07</t>
  </si>
  <si>
    <t>11.01</t>
  </si>
  <si>
    <t>9.10</t>
  </si>
  <si>
    <t>10.04 to 10.10</t>
  </si>
  <si>
    <t>10.09</t>
  </si>
  <si>
    <t>11.03</t>
  </si>
  <si>
    <t>10.06 to 11.00</t>
  </si>
  <si>
    <t>10.11</t>
  </si>
  <si>
    <t>11.05</t>
  </si>
  <si>
    <t>10.07 to 11.01</t>
  </si>
  <si>
    <t>11.07</t>
  </si>
  <si>
    <t>10.09 to 11.03</t>
  </si>
  <si>
    <t>11.09</t>
  </si>
  <si>
    <t>10.10 to 11.04</t>
  </si>
  <si>
    <t>11.00 to 11.06</t>
  </si>
  <si>
    <t>12.01</t>
  </si>
  <si>
    <t>11.01 to 11.07</t>
  </si>
  <si>
    <t>12.03</t>
  </si>
  <si>
    <t>11.03 to 11.09</t>
  </si>
  <si>
    <t>11.10</t>
  </si>
  <si>
    <t>12.04</t>
  </si>
  <si>
    <t>11.06</t>
  </si>
  <si>
    <t>11.05 to 11.11</t>
  </si>
  <si>
    <t>12.00</t>
  </si>
  <si>
    <t>12.06</t>
  </si>
  <si>
    <t>11.02</t>
  </si>
  <si>
    <t>11.08</t>
  </si>
  <si>
    <t>11.07 to 12.01</t>
  </si>
  <si>
    <t>12.02</t>
  </si>
  <si>
    <t>12.08</t>
  </si>
  <si>
    <t>11.04</t>
  </si>
  <si>
    <t>11.09 to 12.03</t>
  </si>
  <si>
    <t>12.10</t>
  </si>
  <si>
    <t>11.11 to 12.03</t>
  </si>
  <si>
    <t>12.01 to 12.07</t>
  </si>
  <si>
    <t>12.09</t>
  </si>
  <si>
    <t>13.03</t>
  </si>
  <si>
    <t>12.03 to 12.09</t>
  </si>
  <si>
    <t>BURT Word</t>
  </si>
  <si>
    <t>Max Age Band - using gender</t>
  </si>
  <si>
    <t>Text Level</t>
  </si>
  <si>
    <t>Burt Word Age Bands</t>
  </si>
  <si>
    <r>
      <t xml:space="preserve">The cells highlight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when student achievement falls below the minimum amount</t>
    </r>
  </si>
  <si>
    <r>
      <t xml:space="preserve">which you set in the </t>
    </r>
    <r>
      <rPr>
        <sz val="10"/>
        <color indexed="11"/>
        <rFont val="Arial"/>
        <family val="2"/>
      </rPr>
      <t>GREEN</t>
    </r>
    <r>
      <rPr>
        <sz val="10"/>
        <rFont val="Arial"/>
        <family val="2"/>
      </rPr>
      <t xml:space="preserve"> cells in the top row.</t>
    </r>
  </si>
  <si>
    <t>0</t>
  </si>
  <si>
    <t>CAP - Concepts about Print</t>
  </si>
  <si>
    <t>ROL - Record of Oral Language</t>
  </si>
  <si>
    <t>13.04</t>
  </si>
  <si>
    <t>Year Level</t>
  </si>
  <si>
    <t>Alternate Filter</t>
  </si>
  <si>
    <t>CASESID</t>
  </si>
  <si>
    <t>age at entry</t>
  </si>
  <si>
    <t xml:space="preserve">Early Years Literacy </t>
  </si>
  <si>
    <t>Dictation - Hearing Sounds in Words</t>
  </si>
  <si>
    <t>When using the Data Input worksheet replace the information with your student information</t>
  </si>
  <si>
    <t>Use the drop arrow filters to select a grade or class for data entry by class</t>
  </si>
  <si>
    <t>to make the graphs more sensible, and to print out a list of students.</t>
  </si>
  <si>
    <t>by selecting the column then using Format-Column-Hide.</t>
  </si>
  <si>
    <t>2004-Prep, 2004-Year-1, 2004-Year-2, that is, 3 separate files,</t>
  </si>
  <si>
    <t>then in the next year rename as 2005-Year1, 2005-Year2 and 2005-Year3.</t>
  </si>
  <si>
    <t>There is room for 100 students, insert rows for more students or</t>
  </si>
  <si>
    <t>delete rows to reduce the size of the spreadsheet.</t>
  </si>
  <si>
    <t>Usage Notes</t>
  </si>
  <si>
    <t>School Name</t>
  </si>
  <si>
    <t>ELLIOTT</t>
  </si>
  <si>
    <t>MCUW</t>
  </si>
  <si>
    <r>
      <t>Light GREEN</t>
    </r>
    <r>
      <rPr>
        <sz val="10"/>
        <rFont val="Arial"/>
        <family val="0"/>
      </rPr>
      <t xml:space="preserve"> cells mean you can change and input your own data.</t>
    </r>
  </si>
  <si>
    <t>Lastname</t>
  </si>
  <si>
    <t>Firstname</t>
  </si>
  <si>
    <t>Date of Birth</t>
  </si>
  <si>
    <t>Date of Latest Entry</t>
  </si>
  <si>
    <t>Full name required for graphs do not hide</t>
  </si>
  <si>
    <t>01H</t>
  </si>
  <si>
    <t>01C</t>
  </si>
  <si>
    <t>01R</t>
  </si>
  <si>
    <t>01G</t>
  </si>
  <si>
    <t>01F</t>
  </si>
  <si>
    <t>Prep</t>
  </si>
  <si>
    <t>Year 1</t>
  </si>
  <si>
    <t>Term 1</t>
  </si>
  <si>
    <t>Term 2</t>
  </si>
  <si>
    <t>Term 3</t>
  </si>
  <si>
    <t>Term 4</t>
  </si>
  <si>
    <t xml:space="preserve"> Input Grade of Test</t>
  </si>
  <si>
    <t>Input Term of Test</t>
  </si>
  <si>
    <t xml:space="preserve"> Term 4</t>
  </si>
  <si>
    <t>Schonell Spelling Test Result</t>
  </si>
  <si>
    <t>Schonell Spellin g Test Age</t>
  </si>
  <si>
    <t>Prep and Grade 1 - Concepts about Print Analysis</t>
  </si>
  <si>
    <t>Letter ID score</t>
  </si>
  <si>
    <t>Letter ID Stanine</t>
  </si>
  <si>
    <t>CAP Score</t>
  </si>
  <si>
    <t>CAP Stanine</t>
  </si>
  <si>
    <t>NOTE:  Stanines based on 282 urban children aged 6:00-7:3 in 1978</t>
  </si>
  <si>
    <t>Note:  Stanine based on 282 urban children aged 6:0-7:3 in 1978</t>
  </si>
  <si>
    <t>CAP Stanine Bands</t>
  </si>
  <si>
    <t>Letter ID Stanine Bands</t>
  </si>
  <si>
    <t>Dictation Test - Hearing sounds in words - Chart</t>
  </si>
  <si>
    <t>Most Commonly Used Words - Chart</t>
  </si>
  <si>
    <t>Canberra Word Test - Chart</t>
  </si>
  <si>
    <t>Burt Word Test - Chart</t>
  </si>
  <si>
    <t>Writing Vocabulary - Chart</t>
  </si>
  <si>
    <t>ROL - Chart</t>
  </si>
  <si>
    <t>CAP - Chart</t>
  </si>
  <si>
    <t>Letter ID - Chart</t>
  </si>
  <si>
    <t>Text Level - Chart with no names</t>
  </si>
  <si>
    <t>Text Level - Chart with names</t>
  </si>
  <si>
    <t>Schonell Spelling Test Raw Score - Chart</t>
  </si>
  <si>
    <t>Schonell Spelling Age - Chart</t>
  </si>
  <si>
    <t>age at entry (plus 1 mont)</t>
  </si>
  <si>
    <t>Year</t>
  </si>
  <si>
    <t>Grade</t>
  </si>
  <si>
    <t>developed by David Ritchie in June 2004, last updated February 2005</t>
  </si>
  <si>
    <t>Data in column C to K can be queried from school administrative systems</t>
  </si>
  <si>
    <t xml:space="preserve">CASES and copied into the Data Input worksheet. </t>
  </si>
  <si>
    <t>remember change the school name, year and grade details</t>
  </si>
  <si>
    <t>K</t>
  </si>
  <si>
    <t>Prep, Year 1 and Year 2</t>
  </si>
  <si>
    <t>ANNA</t>
  </si>
  <si>
    <t>EXEMPLARY</t>
  </si>
  <si>
    <t>DAVID</t>
  </si>
  <si>
    <t>AYLWARD</t>
  </si>
  <si>
    <t>ANNE</t>
  </si>
  <si>
    <t>BACH</t>
  </si>
  <si>
    <t>FRED</t>
  </si>
  <si>
    <t>BURGUN</t>
  </si>
  <si>
    <t>PENNY</t>
  </si>
  <si>
    <t>CALDWELL</t>
  </si>
  <si>
    <t>PATRICIA</t>
  </si>
  <si>
    <t>COOL</t>
  </si>
  <si>
    <t>DIANNE</t>
  </si>
  <si>
    <t>DERKS</t>
  </si>
  <si>
    <t>STEWART</t>
  </si>
  <si>
    <t>DUNN</t>
  </si>
  <si>
    <t>CRAIG</t>
  </si>
  <si>
    <t>JOSHUA</t>
  </si>
  <si>
    <t>EVERITT</t>
  </si>
  <si>
    <t>FELICITY</t>
  </si>
  <si>
    <t>FELTRIN</t>
  </si>
  <si>
    <t>ABBY</t>
  </si>
  <si>
    <t>FRIDAY</t>
  </si>
  <si>
    <t>JULIAN</t>
  </si>
  <si>
    <t>GOVERS</t>
  </si>
  <si>
    <t>ALICIA</t>
  </si>
  <si>
    <t>GUY</t>
  </si>
  <si>
    <t>ANGEL</t>
  </si>
  <si>
    <t>HALO</t>
  </si>
  <si>
    <t>LISA</t>
  </si>
  <si>
    <t>HEDLEY</t>
  </si>
  <si>
    <t>CONRAD</t>
  </si>
  <si>
    <t>INSLEY</t>
  </si>
  <si>
    <t>HENRY</t>
  </si>
  <si>
    <t>IVEY</t>
  </si>
  <si>
    <t>LESLIE</t>
  </si>
  <si>
    <t>JENKIN</t>
  </si>
  <si>
    <t>BUNNY</t>
  </si>
  <si>
    <t>JESSUP</t>
  </si>
  <si>
    <t>KEVIN</t>
  </si>
  <si>
    <t>KEEN</t>
  </si>
  <si>
    <t>MILES</t>
  </si>
  <si>
    <t>KOSCH</t>
  </si>
  <si>
    <t>MELINDA</t>
  </si>
  <si>
    <t>LEE</t>
  </si>
  <si>
    <t>BRITANNY</t>
  </si>
  <si>
    <t>LUCAS</t>
  </si>
  <si>
    <t>DAPHNE</t>
  </si>
  <si>
    <t>MCARTHY</t>
  </si>
  <si>
    <t>JOSE</t>
  </si>
  <si>
    <t>MARSHALL</t>
  </si>
  <si>
    <t>PETER</t>
  </si>
  <si>
    <t>NG</t>
  </si>
  <si>
    <t>2JM</t>
  </si>
  <si>
    <t>2CC</t>
  </si>
  <si>
    <t>2NM</t>
  </si>
  <si>
    <t>34D</t>
  </si>
  <si>
    <t>3K</t>
  </si>
  <si>
    <t>34S</t>
  </si>
  <si>
    <t>34W</t>
  </si>
  <si>
    <t>45A</t>
  </si>
  <si>
    <t>56G</t>
  </si>
  <si>
    <t>56H</t>
  </si>
  <si>
    <t>56L</t>
  </si>
  <si>
    <t>56M</t>
  </si>
  <si>
    <t>3E</t>
  </si>
  <si>
    <t>yours1</t>
  </si>
  <si>
    <t>yours2</t>
  </si>
  <si>
    <t>Eduville Primary School</t>
  </si>
  <si>
    <t>To view information all the data input info on the screen, hide column B to H</t>
  </si>
  <si>
    <t>Year 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</si>
</sst>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yy\-mm\-dd"/>
    <numFmt numFmtId="166" formatCode="yy\-mm"/>
    <numFmt numFmtId="167" formatCode="mmm\-yyyy"/>
    <numFmt numFmtId="168" formatCode="m/d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21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i/>
      <sz val="12"/>
      <color indexed="57"/>
      <name val="Arial"/>
      <family val="2"/>
    </font>
    <font>
      <i/>
      <sz val="10"/>
      <color indexed="57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8"/>
      <color indexed="5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5" fontId="7" fillId="3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7" fillId="0" borderId="0" xfId="20" applyFont="1" applyAlignment="1">
      <alignment/>
    </xf>
    <xf numFmtId="0" fontId="2" fillId="0" borderId="0" xfId="0" applyFont="1" applyAlignment="1">
      <alignment/>
    </xf>
    <xf numFmtId="0" fontId="0" fillId="0" borderId="0" xfId="20" applyFont="1" applyAlignment="1">
      <alignment/>
    </xf>
    <xf numFmtId="0" fontId="18" fillId="0" borderId="0" xfId="2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5" fontId="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Border="1" applyAlignment="1">
      <alignment/>
    </xf>
    <xf numFmtId="0" fontId="7" fillId="7" borderId="0" xfId="0" applyFont="1" applyFill="1" applyAlignment="1">
      <alignment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wrapText="1"/>
    </xf>
    <xf numFmtId="0" fontId="16" fillId="4" borderId="2" xfId="0" applyFont="1" applyFill="1" applyBorder="1" applyAlignment="1" applyProtection="1">
      <alignment/>
      <protection hidden="1"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 applyProtection="1">
      <alignment horizontal="center"/>
      <protection locked="0"/>
    </xf>
    <xf numFmtId="166" fontId="7" fillId="3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4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1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7" fillId="0" borderId="7" xfId="0" applyFont="1" applyBorder="1" applyAlignment="1">
      <alignment horizontal="center"/>
    </xf>
    <xf numFmtId="0" fontId="7" fillId="7" borderId="0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7" borderId="0" xfId="0" applyFont="1" applyFill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6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5" fontId="7" fillId="5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textRotation="90" wrapText="1"/>
      <protection locked="0"/>
    </xf>
    <xf numFmtId="0" fontId="11" fillId="0" borderId="2" xfId="0" applyFont="1" applyBorder="1" applyAlignment="1" applyProtection="1">
      <alignment horizontal="center" textRotation="90" wrapText="1"/>
      <protection locked="0"/>
    </xf>
    <xf numFmtId="0" fontId="11" fillId="0" borderId="14" xfId="0" applyFont="1" applyBorder="1" applyAlignment="1" applyProtection="1">
      <alignment horizontal="center" textRotation="90" wrapText="1"/>
      <protection locked="0"/>
    </xf>
    <xf numFmtId="0" fontId="11" fillId="0" borderId="12" xfId="0" applyFont="1" applyBorder="1" applyAlignment="1" applyProtection="1">
      <alignment horizontal="center" textRotation="90" wrapText="1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/>
    </xf>
    <xf numFmtId="49" fontId="1" fillId="6" borderId="1" xfId="0" applyNumberFormat="1" applyFont="1" applyFill="1" applyBorder="1" applyAlignment="1" applyProtection="1">
      <alignment horizontal="center"/>
      <protection/>
    </xf>
    <xf numFmtId="0" fontId="1" fillId="6" borderId="1" xfId="0" applyNumberFormat="1" applyFont="1" applyFill="1" applyBorder="1" applyAlignment="1" applyProtection="1">
      <alignment horizontal="center"/>
      <protection/>
    </xf>
    <xf numFmtId="49" fontId="0" fillId="6" borderId="1" xfId="0" applyNumberFormat="1" applyFill="1" applyBorder="1" applyAlignment="1" applyProtection="1">
      <alignment horizontal="center"/>
      <protection/>
    </xf>
    <xf numFmtId="0" fontId="0" fillId="6" borderId="1" xfId="0" applyNumberForma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4" borderId="0" xfId="0" applyFill="1" applyAlignment="1" applyProtection="1">
      <alignment/>
      <protection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center" textRotation="90" wrapText="1"/>
      <protection locked="0"/>
    </xf>
    <xf numFmtId="0" fontId="7" fillId="0" borderId="17" xfId="0" applyFont="1" applyBorder="1" applyAlignment="1">
      <alignment/>
    </xf>
    <xf numFmtId="0" fontId="7" fillId="5" borderId="18" xfId="0" applyFont="1" applyFill="1" applyBorder="1" applyAlignment="1">
      <alignment horizontal="center"/>
    </xf>
    <xf numFmtId="0" fontId="11" fillId="0" borderId="18" xfId="0" applyFont="1" applyBorder="1" applyAlignment="1" applyProtection="1">
      <alignment horizontal="center" textRotation="90" wrapText="1"/>
      <protection locked="0"/>
    </xf>
    <xf numFmtId="0" fontId="7" fillId="0" borderId="18" xfId="0" applyFont="1" applyBorder="1" applyAlignment="1">
      <alignment horizontal="center" wrapText="1"/>
    </xf>
    <xf numFmtId="166" fontId="7" fillId="3" borderId="17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11" fillId="0" borderId="20" xfId="0" applyFont="1" applyBorder="1" applyAlignment="1" applyProtection="1">
      <alignment horizontal="center" textRotation="90" wrapText="1"/>
      <protection locked="0"/>
    </xf>
    <xf numFmtId="0" fontId="7" fillId="3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/>
      <protection/>
    </xf>
    <xf numFmtId="0" fontId="7" fillId="4" borderId="2" xfId="0" applyFont="1" applyFill="1" applyBorder="1" applyAlignment="1" applyProtection="1">
      <alignment/>
      <protection locked="0"/>
    </xf>
    <xf numFmtId="9" fontId="7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29" xfId="0" applyFont="1" applyFill="1" applyBorder="1" applyAlignment="1">
      <alignment/>
    </xf>
    <xf numFmtId="0" fontId="0" fillId="2" borderId="0" xfId="0" applyFill="1" applyBorder="1" applyAlignment="1">
      <alignment/>
    </xf>
    <xf numFmtId="9" fontId="7" fillId="7" borderId="3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/>
    </xf>
    <xf numFmtId="0" fontId="7" fillId="4" borderId="21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3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4" fillId="6" borderId="2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4" borderId="2" xfId="0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0" fillId="3" borderId="0" xfId="0" applyFont="1" applyFill="1" applyAlignment="1">
      <alignment/>
    </xf>
    <xf numFmtId="0" fontId="14" fillId="3" borderId="2" xfId="0" applyFont="1" applyFill="1" applyBorder="1" applyAlignment="1" applyProtection="1">
      <alignment horizontal="center"/>
      <protection/>
    </xf>
    <xf numFmtId="0" fontId="7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 locked="0"/>
    </xf>
    <xf numFmtId="0" fontId="7" fillId="8" borderId="32" xfId="0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166" fontId="7" fillId="3" borderId="21" xfId="0" applyNumberFormat="1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3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5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3" borderId="0" xfId="0" applyFont="1" applyFill="1" applyAlignment="1" applyProtection="1">
      <alignment horizontal="center"/>
      <protection/>
    </xf>
    <xf numFmtId="0" fontId="7" fillId="3" borderId="33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9" borderId="0" xfId="0" applyFill="1" applyAlignment="1">
      <alignment horizontal="center"/>
    </xf>
    <xf numFmtId="0" fontId="11" fillId="7" borderId="0" xfId="0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1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7" fillId="3" borderId="21" xfId="0" applyFont="1" applyFill="1" applyBorder="1" applyAlignment="1" applyProtection="1">
      <alignment/>
      <protection/>
    </xf>
    <xf numFmtId="0" fontId="7" fillId="4" borderId="21" xfId="0" applyFont="1" applyFill="1" applyBorder="1" applyAlignment="1" applyProtection="1">
      <alignment/>
      <protection/>
    </xf>
    <xf numFmtId="0" fontId="7" fillId="2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1" fillId="0" borderId="4" xfId="0" applyFont="1" applyBorder="1" applyAlignment="1" applyProtection="1">
      <alignment horizontal="center" textRotation="90" wrapText="1"/>
      <protection locked="0"/>
    </xf>
    <xf numFmtId="166" fontId="7" fillId="3" borderId="2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0" fontId="11" fillId="4" borderId="21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8" borderId="32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0" fontId="7" fillId="7" borderId="35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16" fillId="4" borderId="20" xfId="0" applyFont="1" applyFill="1" applyBorder="1" applyAlignment="1" applyProtection="1">
      <alignment/>
      <protection hidden="1"/>
    </xf>
    <xf numFmtId="0" fontId="7" fillId="4" borderId="20" xfId="0" applyFont="1" applyFill="1" applyBorder="1" applyAlignment="1">
      <alignment horizontal="center"/>
    </xf>
    <xf numFmtId="0" fontId="16" fillId="4" borderId="20" xfId="0" applyFont="1" applyFill="1" applyBorder="1" applyAlignment="1" applyProtection="1">
      <alignment horizontal="center" wrapText="1"/>
      <protection hidden="1"/>
    </xf>
    <xf numFmtId="0" fontId="7" fillId="4" borderId="20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8" borderId="3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5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11" fillId="0" borderId="4" xfId="0" applyFont="1" applyBorder="1" applyAlignment="1" applyProtection="1">
      <alignment horizontal="center" textRotation="90" wrapText="1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10" borderId="28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7" fillId="8" borderId="28" xfId="0" applyNumberFormat="1" applyFont="1" applyFill="1" applyBorder="1" applyAlignment="1">
      <alignment horizontal="center"/>
    </xf>
    <xf numFmtId="0" fontId="7" fillId="8" borderId="27" xfId="0" applyNumberFormat="1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11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5" borderId="1" xfId="0" applyNumberFormat="1" applyFont="1" applyFill="1" applyBorder="1" applyAlignment="1">
      <alignment horizontal="center"/>
    </xf>
    <xf numFmtId="0" fontId="7" fillId="8" borderId="26" xfId="0" applyNumberFormat="1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7" fillId="8" borderId="3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10" borderId="26" xfId="0" applyFont="1" applyFill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2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/>
    </xf>
    <xf numFmtId="0" fontId="7" fillId="2" borderId="26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>
      <alignment/>
    </xf>
    <xf numFmtId="0" fontId="7" fillId="2" borderId="14" xfId="0" applyFont="1" applyFill="1" applyBorder="1" applyAlignment="1" applyProtection="1">
      <alignment/>
      <protection/>
    </xf>
    <xf numFmtId="0" fontId="7" fillId="2" borderId="3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6" borderId="1" xfId="0" applyFont="1" applyFill="1" applyBorder="1" applyAlignment="1" applyProtection="1">
      <alignment horizontal="center"/>
      <protection locked="0"/>
    </xf>
    <xf numFmtId="164" fontId="7" fillId="6" borderId="14" xfId="0" applyNumberFormat="1" applyFont="1" applyFill="1" applyBorder="1" applyAlignment="1" applyProtection="1">
      <alignment horizontal="center"/>
      <protection/>
    </xf>
    <xf numFmtId="0" fontId="7" fillId="6" borderId="13" xfId="0" applyFont="1" applyFill="1" applyBorder="1" applyAlignment="1" applyProtection="1">
      <alignment horizontal="center"/>
      <protection locked="0"/>
    </xf>
    <xf numFmtId="0" fontId="7" fillId="8" borderId="35" xfId="0" applyFont="1" applyFill="1" applyBorder="1" applyAlignment="1">
      <alignment horizontal="center"/>
    </xf>
    <xf numFmtId="0" fontId="11" fillId="9" borderId="1" xfId="0" applyFont="1" applyFill="1" applyBorder="1" applyAlignment="1">
      <alignment/>
    </xf>
    <xf numFmtId="0" fontId="7" fillId="9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left"/>
    </xf>
    <xf numFmtId="0" fontId="11" fillId="0" borderId="2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49" fontId="7" fillId="7" borderId="30" xfId="0" applyNumberFormat="1" applyFont="1" applyFill="1" applyBorder="1" applyAlignment="1">
      <alignment horizontal="center"/>
    </xf>
    <xf numFmtId="49" fontId="7" fillId="6" borderId="29" xfId="0" applyNumberFormat="1" applyFont="1" applyFill="1" applyBorder="1" applyAlignment="1">
      <alignment horizontal="center"/>
    </xf>
    <xf numFmtId="49" fontId="7" fillId="6" borderId="30" xfId="0" applyNumberFormat="1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164" fontId="7" fillId="6" borderId="26" xfId="0" applyNumberFormat="1" applyFont="1" applyFill="1" applyBorder="1" applyAlignment="1" applyProtection="1">
      <alignment horizontal="center"/>
      <protection/>
    </xf>
    <xf numFmtId="0" fontId="7" fillId="10" borderId="32" xfId="0" applyFont="1" applyFill="1" applyBorder="1" applyAlignment="1">
      <alignment horizontal="center"/>
    </xf>
    <xf numFmtId="49" fontId="7" fillId="7" borderId="35" xfId="0" applyNumberFormat="1" applyFont="1" applyFill="1" applyBorder="1" applyAlignment="1">
      <alignment horizontal="center"/>
    </xf>
    <xf numFmtId="0" fontId="7" fillId="10" borderId="32" xfId="0" applyFont="1" applyFill="1" applyBorder="1" applyAlignment="1" applyProtection="1">
      <alignment horizontal="center"/>
      <protection locked="0"/>
    </xf>
    <xf numFmtId="0" fontId="7" fillId="7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166" fontId="7" fillId="3" borderId="34" xfId="0" applyNumberFormat="1" applyFont="1" applyFill="1" applyBorder="1" applyAlignment="1">
      <alignment horizontal="center"/>
    </xf>
    <xf numFmtId="166" fontId="7" fillId="4" borderId="34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7" fillId="9" borderId="1" xfId="0" applyFont="1" applyFill="1" applyBorder="1" applyAlignment="1" applyProtection="1">
      <alignment/>
      <protection locked="0"/>
    </xf>
    <xf numFmtId="0" fontId="0" fillId="9" borderId="1" xfId="0" applyFill="1" applyBorder="1" applyAlignment="1">
      <alignment/>
    </xf>
    <xf numFmtId="164" fontId="7" fillId="6" borderId="13" xfId="0" applyNumberFormat="1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7" fillId="0" borderId="3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8" borderId="35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textRotation="90" wrapText="1"/>
    </xf>
    <xf numFmtId="0" fontId="7" fillId="3" borderId="36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 patternType="solid"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Text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65"/>
          <c:w val="0.9567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 '!$AG$8:$AG$9</c:f>
              <c:strCache>
                <c:ptCount val="1"/>
                <c:pt idx="0">
                  <c:v>Prep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'!$AG$11:$AG$111</c:f>
              <c:numCache>
                <c:ptCount val="10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Input '!$AH$8:$AH$9</c:f>
              <c:strCache>
                <c:ptCount val="1"/>
                <c:pt idx="0">
                  <c:v>Prep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'!$AH$11:$AH$111</c:f>
              <c:numCache>
                <c:ptCount val="10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'Data Input '!$AI$8:$AI$9</c:f>
              <c:strCache>
                <c:ptCount val="1"/>
                <c:pt idx="0">
                  <c:v>Prep 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'!$AI$11:$AI$111</c:f>
              <c:numCache>
                <c:ptCount val="10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'Data Input '!$AJ$8:$AJ$9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'!$AJ$11:$AJ$111</c:f>
              <c:numCache>
                <c:ptCount val="10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'Data Input '!$AK$8:$AK$9</c:f>
              <c:strCache>
                <c:ptCount val="1"/>
                <c:pt idx="0">
                  <c:v>Year 1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'!$AK$11:$AK$111</c:f>
              <c:numCache>
                <c:ptCount val="101"/>
                <c:pt idx="0">
                  <c:v>12</c:v>
                </c:pt>
              </c:numCache>
            </c:numRef>
          </c:val>
        </c:ser>
        <c:ser>
          <c:idx val="5"/>
          <c:order val="5"/>
          <c:tx>
            <c:strRef>
              <c:f>'Data Input '!$AL$8:$AL$9</c:f>
              <c:strCache>
                <c:ptCount val="1"/>
                <c:pt idx="0">
                  <c:v>Year 1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'!$AL$11:$AL$111</c:f>
              <c:numCache>
                <c:ptCount val="101"/>
                <c:pt idx="0">
                  <c:v>14</c:v>
                </c:pt>
              </c:numCache>
            </c:numRef>
          </c:val>
        </c:ser>
        <c:ser>
          <c:idx val="6"/>
          <c:order val="6"/>
          <c:tx>
            <c:strRef>
              <c:f>'Data Input '!$AM$8:$AM$9</c:f>
              <c:strCache>
                <c:ptCount val="1"/>
                <c:pt idx="0">
                  <c:v>Year 1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Input '!$AM$11:$AM$111</c:f>
              <c:numCache>
                <c:ptCount val="101"/>
                <c:pt idx="0">
                  <c:v>15</c:v>
                </c:pt>
              </c:numCache>
            </c:numRef>
          </c:val>
        </c:ser>
        <c:ser>
          <c:idx val="7"/>
          <c:order val="7"/>
          <c:tx>
            <c:strRef>
              <c:f>'Data Input '!$AN$8:$AN$9</c:f>
              <c:strCache>
                <c:ptCount val="1"/>
                <c:pt idx="0">
                  <c:v>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Input '!$AN$11:$AN$111</c:f>
              <c:numCache>
                <c:ptCount val="101"/>
                <c:pt idx="0">
                  <c:v>17</c:v>
                </c:pt>
              </c:numCache>
            </c:numRef>
          </c:val>
        </c:ser>
        <c:ser>
          <c:idx val="8"/>
          <c:order val="8"/>
          <c:tx>
            <c:strRef>
              <c:f>'Data Input '!$AO$8:$AO$9</c:f>
              <c:strCache>
                <c:ptCount val="1"/>
                <c:pt idx="0">
                  <c:v>Year 2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Input '!$AO$11:$AO$111</c:f>
              <c:numCache>
                <c:ptCount val="101"/>
                <c:pt idx="0">
                  <c:v>18</c:v>
                </c:pt>
              </c:numCache>
            </c:numRef>
          </c:val>
        </c:ser>
        <c:ser>
          <c:idx val="9"/>
          <c:order val="9"/>
          <c:tx>
            <c:strRef>
              <c:f>'Data Input '!$AP$8:$AP$9</c:f>
              <c:strCache>
                <c:ptCount val="1"/>
                <c:pt idx="0">
                  <c:v>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Input '!$AP$11:$AP$111</c:f>
              <c:numCache>
                <c:ptCount val="101"/>
                <c:pt idx="0">
                  <c:v>19</c:v>
                </c:pt>
              </c:numCache>
            </c:numRef>
          </c:val>
        </c:ser>
        <c:ser>
          <c:idx val="10"/>
          <c:order val="10"/>
          <c:tx>
            <c:strRef>
              <c:f>'Data Input '!$AQ$8:$AQ$9</c:f>
              <c:strCache>
                <c:ptCount val="1"/>
                <c:pt idx="0">
                  <c:v>Year 2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Input '!$AQ$11:$AQ$111</c:f>
              <c:numCache>
                <c:ptCount val="101"/>
                <c:pt idx="0">
                  <c:v>20</c:v>
                </c:pt>
              </c:numCache>
            </c:numRef>
          </c:val>
        </c:ser>
        <c:axId val="64176624"/>
        <c:axId val="40718705"/>
      </c:barChart>
      <c:catAx>
        <c:axId val="64176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8705"/>
        <c:crosses val="autoZero"/>
        <c:auto val="1"/>
        <c:lblOffset val="100"/>
        <c:tickLblSkip val="1"/>
        <c:noMultiLvlLbl val="0"/>
      </c:catAx>
      <c:valAx>
        <c:axId val="407187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Text 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7662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75"/>
          <c:y val="0.0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BURT Word Test - Raw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'!$BI$8:$BI$9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'!$BI$11:$BI$111</c:f>
              <c:numCache>
                <c:ptCount val="10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Input '!$BK$8:$BK$9</c:f>
              <c:strCache>
                <c:ptCount val="1"/>
                <c:pt idx="0">
                  <c:v>Year 1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'!$BK$11:$BK$111</c:f>
              <c:numCache>
                <c:ptCount val="10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'Data Input '!$BM$8:$BM$9</c:f>
              <c:strCache>
                <c:ptCount val="1"/>
                <c:pt idx="0">
                  <c:v>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'!$BM$11:$BM$111</c:f>
              <c:numCache>
                <c:ptCount val="101"/>
                <c:pt idx="0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'Data Input '!$BO$8:$BO$9</c:f>
              <c:strCache>
                <c:ptCount val="1"/>
                <c:pt idx="0">
                  <c:v>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'!$BO$11:$BO$111</c:f>
              <c:numCache>
                <c:ptCount val="101"/>
                <c:pt idx="0">
                  <c:v>79</c:v>
                </c:pt>
              </c:numCache>
            </c:numRef>
          </c:val>
        </c:ser>
        <c:axId val="47885770"/>
        <c:axId val="28318747"/>
      </c:barChart>
      <c:catAx>
        <c:axId val="4788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18747"/>
        <c:crosses val="autoZero"/>
        <c:auto val="1"/>
        <c:lblOffset val="100"/>
        <c:tickLblSkip val="1"/>
        <c:noMultiLvlLbl val="0"/>
      </c:catAx>
      <c:valAx>
        <c:axId val="283187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(out of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8577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Writing Vocabulary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'!$BU$8:$BU$9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'!$BU$11:$BU$111</c:f>
              <c:numCache>
                <c:ptCount val="101"/>
                <c:pt idx="0">
                  <c:v>4</c:v>
                </c:pt>
              </c:numCache>
            </c:numRef>
          </c:val>
        </c:ser>
        <c:axId val="53542132"/>
        <c:axId val="12117141"/>
      </c:barChart>
      <c:catAx>
        <c:axId val="5354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17141"/>
        <c:crosses val="autoZero"/>
        <c:auto val="1"/>
        <c:lblOffset val="100"/>
        <c:noMultiLvlLbl val="0"/>
      </c:catAx>
      <c:valAx>
        <c:axId val="121171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(max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421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Dictation - Hearing sounds in words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05"/>
          <c:w val="0.845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 '!$BW$8:$BW$9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'!$BW$11:$BW$111</c:f>
              <c:numCache>
                <c:ptCount val="101"/>
                <c:pt idx="0">
                  <c:v>5</c:v>
                </c:pt>
              </c:numCache>
            </c:numRef>
          </c:val>
        </c:ser>
        <c:axId val="41945406"/>
        <c:axId val="41964335"/>
      </c:barChart>
      <c:catAx>
        <c:axId val="41945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64335"/>
        <c:crosses val="autoZero"/>
        <c:auto val="1"/>
        <c:lblOffset val="100"/>
        <c:noMultiLvlLbl val="0"/>
      </c:catAx>
      <c:valAx>
        <c:axId val="41964335"/>
        <c:scaling>
          <c:orientation val="minMax"/>
          <c:max val="3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Dictation Test (max 37)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4540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Text Levels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'!$AG$8:$AG$9</c:f>
              <c:strCache>
                <c:ptCount val="1"/>
                <c:pt idx="0">
                  <c:v>Prep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'!$AG$11:$AG$111</c:f>
              <c:numCache>
                <c:ptCount val="10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Input '!$AH$8:$AH$9</c:f>
              <c:strCache>
                <c:ptCount val="1"/>
                <c:pt idx="0">
                  <c:v>Prep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'!$AH$11:$AH$111</c:f>
              <c:numCache>
                <c:ptCount val="10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'Data Input '!$AI$8:$AI$9</c:f>
              <c:strCache>
                <c:ptCount val="1"/>
                <c:pt idx="0">
                  <c:v>Prep 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'!$AI$11:$AI$111</c:f>
              <c:numCache>
                <c:ptCount val="10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'Data Input '!$AN$8:$AN$9</c:f>
              <c:strCache>
                <c:ptCount val="1"/>
                <c:pt idx="0">
                  <c:v>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'!$AN$11:$AN$111</c:f>
              <c:numCache>
                <c:ptCount val="10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'Data Input '!$AO$8:$AO$9</c:f>
              <c:strCache>
                <c:ptCount val="1"/>
                <c:pt idx="0">
                  <c:v>Year 2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'!$AO$11:$AO$111</c:f>
              <c:numCache>
                <c:ptCount val="101"/>
                <c:pt idx="0">
                  <c:v>18</c:v>
                </c:pt>
              </c:numCache>
            </c:numRef>
          </c:val>
        </c:ser>
        <c:ser>
          <c:idx val="5"/>
          <c:order val="5"/>
          <c:tx>
            <c:strRef>
              <c:f>'Data Input '!$AP$8:$AP$9</c:f>
              <c:strCache>
                <c:ptCount val="1"/>
                <c:pt idx="0">
                  <c:v>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 '!$B$11:$B$111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'Data Input '!$AP$11:$AP$111</c:f>
              <c:numCache>
                <c:ptCount val="101"/>
                <c:pt idx="0">
                  <c:v>19</c:v>
                </c:pt>
              </c:numCache>
            </c:numRef>
          </c:val>
        </c:ser>
        <c:axId val="30924026"/>
        <c:axId val="9880779"/>
      </c:barChart>
      <c:catAx>
        <c:axId val="3092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80779"/>
        <c:crosses val="autoZero"/>
        <c:auto val="1"/>
        <c:lblOffset val="100"/>
        <c:tickLblSkip val="1"/>
        <c:noMultiLvlLbl val="0"/>
      </c:catAx>
      <c:valAx>
        <c:axId val="988077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Text 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2402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Letter ID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'!$N$8:$N$9</c:f>
              <c:strCache>
                <c:ptCount val="1"/>
                <c:pt idx="0">
                  <c:v>Prep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'!$N$11:$N$111</c:f>
              <c:numCache>
                <c:ptCount val="10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Input '!$Q$8:$Q$9</c:f>
              <c:strCache>
                <c:ptCount val="1"/>
                <c:pt idx="0">
                  <c:v>Prep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'!$Q$11:$Q$111</c:f>
              <c:numCache>
                <c:ptCount val="10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'Data Input '!$T$8:$T$9</c:f>
              <c:strCache>
                <c:ptCount val="1"/>
                <c:pt idx="0">
                  <c:v>Prep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'!$T$11:$T$111</c:f>
              <c:numCache>
                <c:ptCount val="10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'Data Input '!$W$8:$W$9</c:f>
              <c:strCache>
                <c:ptCount val="1"/>
                <c:pt idx="0">
                  <c:v>Prep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'!$W$11:$W$111</c:f>
              <c:numCache>
                <c:ptCount val="10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'Data Input '!$Z$8:$Z$9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'!$Z$11:$Z$111</c:f>
              <c:numCache>
                <c:ptCount val="101"/>
                <c:pt idx="0">
                  <c:v>49</c:v>
                </c:pt>
              </c:numCache>
            </c:numRef>
          </c:val>
        </c:ser>
        <c:axId val="21818148"/>
        <c:axId val="62145605"/>
      </c:barChart>
      <c:catAx>
        <c:axId val="2181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45605"/>
        <c:crosses val="autoZero"/>
        <c:auto val="1"/>
        <c:lblOffset val="100"/>
        <c:tickLblSkip val="1"/>
        <c:noMultiLvlLbl val="0"/>
      </c:catAx>
      <c:valAx>
        <c:axId val="62145605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Letter ID (max 54)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814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Concepts about Print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'!$AC$8:$AC$9</c:f>
              <c:strCache>
                <c:ptCount val="1"/>
                <c:pt idx="0">
                  <c:v>Prep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'!$AC$11:$AC$111</c:f>
              <c:numCache>
                <c:ptCount val="101"/>
                <c:pt idx="0">
                  <c:v>1</c:v>
                </c:pt>
                <c:pt idx="1">
                  <c:v>24</c:v>
                </c:pt>
              </c:numCache>
            </c:numRef>
          </c:val>
        </c:ser>
        <c:axId val="22439534"/>
        <c:axId val="629215"/>
      </c:barChart>
      <c:catAx>
        <c:axId val="2243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15"/>
        <c:crosses val="autoZero"/>
        <c:auto val="1"/>
        <c:lblOffset val="100"/>
        <c:tickLblSkip val="1"/>
        <c:noMultiLvlLbl val="0"/>
      </c:catAx>
      <c:valAx>
        <c:axId val="629215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 (max 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953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Record of Oral Language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'!$AE$8:$AE$9</c:f>
              <c:strCache>
                <c:ptCount val="1"/>
                <c:pt idx="0">
                  <c:v>Prep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'!$AE$11:$AE$111</c:f>
              <c:numCache>
                <c:ptCount val="101"/>
                <c:pt idx="0">
                  <c:v>8</c:v>
                </c:pt>
              </c:numCache>
            </c:numRef>
          </c:val>
        </c:ser>
        <c:axId val="5662936"/>
        <c:axId val="50966425"/>
      </c:barChart>
      <c:catAx>
        <c:axId val="5662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66425"/>
        <c:crosses val="autoZero"/>
        <c:auto val="1"/>
        <c:lblOffset val="100"/>
        <c:noMultiLvlLbl val="0"/>
      </c:catAx>
      <c:valAx>
        <c:axId val="50966425"/>
        <c:scaling>
          <c:orientation val="minMax"/>
          <c:max val="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(max. 42)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293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Most Commonly Used Words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5"/>
          <c:w val="0.839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 '!$BY$7:$BY$9</c:f>
              <c:strCache>
                <c:ptCount val="1"/>
                <c:pt idx="0">
                  <c:v>33 Prep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'!$BY$11:$BY$111</c:f>
              <c:numCache>
                <c:ptCount val="101"/>
                <c:pt idx="0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Input '!$BZ$7:$BZ$9</c:f>
              <c:strCache>
                <c:ptCount val="1"/>
                <c:pt idx="0">
                  <c:v>33 Prep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'!$BZ$11:$BZ$111</c:f>
              <c:numCache>
                <c:ptCount val="101"/>
                <c:pt idx="0">
                  <c:v>33</c:v>
                </c:pt>
              </c:numCache>
            </c:numRef>
          </c:val>
        </c:ser>
        <c:ser>
          <c:idx val="2"/>
          <c:order val="2"/>
          <c:tx>
            <c:strRef>
              <c:f>'Data Input '!$CA$7:$CA$9</c:f>
              <c:strCache>
                <c:ptCount val="1"/>
                <c:pt idx="0">
                  <c:v>33 Prep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'!$CA$11:$CA$111</c:f>
              <c:numCache>
                <c:ptCount val="10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'Data Input '!$CB$7:$CB$9</c:f>
              <c:strCache>
                <c:ptCount val="1"/>
                <c:pt idx="0">
                  <c:v>100 Prep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'!$CB$11:$CB$111</c:f>
              <c:numCache>
                <c:ptCount val="10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'Data Input '!$CC$7:$CC$9</c:f>
              <c:strCache>
                <c:ptCount val="1"/>
                <c:pt idx="0">
                  <c:v>100 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'!$CC$11:$CC$111</c:f>
              <c:numCache>
                <c:ptCount val="101"/>
                <c:pt idx="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'Data Input '!$CD$7:$CD$9</c:f>
              <c:strCache>
                <c:ptCount val="1"/>
                <c:pt idx="0">
                  <c:v>100 Year 1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'!$CD$11:$CD$111</c:f>
              <c:numCache>
                <c:ptCount val="101"/>
                <c:pt idx="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'Data Input '!$CE$7:$CE$9</c:f>
              <c:strCache>
                <c:ptCount val="1"/>
                <c:pt idx="0">
                  <c:v>100 Year 1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'!$CE$11:$CE$111</c:f>
              <c:numCache>
                <c:ptCount val="101"/>
                <c:pt idx="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'Data Input '!$CF$7:$CF$9</c:f>
              <c:strCache>
                <c:ptCount val="1"/>
                <c:pt idx="0">
                  <c:v>200 Year 1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'!$CF$11:$CF$111</c:f>
              <c:numCache>
                <c:ptCount val="101"/>
                <c:pt idx="0">
                  <c:v>200</c:v>
                </c:pt>
              </c:numCache>
            </c:numRef>
          </c:val>
        </c:ser>
        <c:ser>
          <c:idx val="8"/>
          <c:order val="8"/>
          <c:tx>
            <c:strRef>
              <c:f>'Data Input '!$CG$7:$CG$9</c:f>
              <c:strCache>
                <c:ptCount val="1"/>
                <c:pt idx="0">
                  <c:v>200 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'!$CG$11:$CG$11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9"/>
          <c:order val="9"/>
          <c:tx>
            <c:strRef>
              <c:f>'Data Input '!$CH$7:$CH$9</c:f>
              <c:strCache>
                <c:ptCount val="1"/>
                <c:pt idx="0">
                  <c:v>200 Year 2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'!$CH$11:$CH$11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'Data Input '!$CI$7:$CI$9</c:f>
              <c:strCache>
                <c:ptCount val="1"/>
                <c:pt idx="0">
                  <c:v>400 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'!$CI$11:$CI$11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11"/>
          <c:order val="11"/>
          <c:tx>
            <c:strRef>
              <c:f>'Data Input '!$CJ$7:$CJ$9</c:f>
              <c:strCache>
                <c:ptCount val="1"/>
                <c:pt idx="0">
                  <c:v>400 Year 2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'!$CJ$11:$CJ$11</c:f>
              <c:numCache>
                <c:ptCount val="1"/>
                <c:pt idx="0">
                  <c:v>400</c:v>
                </c:pt>
              </c:numCache>
            </c:numRef>
          </c:val>
        </c:ser>
        <c:axId val="56044642"/>
        <c:axId val="34639731"/>
      </c:barChart>
      <c:catAx>
        <c:axId val="560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Sudent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9731"/>
        <c:crosses val="autoZero"/>
        <c:auto val="1"/>
        <c:lblOffset val="100"/>
        <c:noMultiLvlLbl val="0"/>
      </c:catAx>
      <c:valAx>
        <c:axId val="3463973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Words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4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Schonell Spelling Test  - Raw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'!$AR$8:$AR$9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'!$AR$11:$AR$111</c:f>
              <c:numCache>
                <c:ptCount val="101"/>
                <c:pt idx="0">
                  <c:v>34</c:v>
                </c:pt>
              </c:numCache>
            </c:numRef>
          </c:val>
        </c:ser>
        <c:ser>
          <c:idx val="2"/>
          <c:order val="1"/>
          <c:tx>
            <c:strRef>
              <c:f>'Data Input '!$AT$8:$AT$9</c:f>
              <c:strCache>
                <c:ptCount val="1"/>
                <c:pt idx="0">
                  <c:v>Year 1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'!$AT$11:$AT$111</c:f>
              <c:numCache>
                <c:ptCount val="101"/>
                <c:pt idx="0">
                  <c:v>65</c:v>
                </c:pt>
              </c:numCache>
            </c:numRef>
          </c:val>
        </c:ser>
        <c:ser>
          <c:idx val="4"/>
          <c:order val="2"/>
          <c:tx>
            <c:strRef>
              <c:f>'Data Input '!$AV$8:$AV$9</c:f>
              <c:strCache>
                <c:ptCount val="1"/>
                <c:pt idx="0">
                  <c:v>Year 1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'!$AV$11:$AV$111</c:f>
              <c:numCache>
                <c:ptCount val="101"/>
                <c:pt idx="0">
                  <c:v>69</c:v>
                </c:pt>
              </c:numCache>
            </c:numRef>
          </c:val>
        </c:ser>
        <c:ser>
          <c:idx val="6"/>
          <c:order val="3"/>
          <c:tx>
            <c:strRef>
              <c:f>'Data Input '!$AX$8:$AX$9</c:f>
              <c:strCache>
                <c:ptCount val="1"/>
                <c:pt idx="0">
                  <c:v>Year 1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'!$AX$11:$AX$111</c:f>
              <c:numCache>
                <c:ptCount val="101"/>
                <c:pt idx="0">
                  <c:v>76</c:v>
                </c:pt>
              </c:numCache>
            </c:numRef>
          </c:val>
        </c:ser>
        <c:ser>
          <c:idx val="1"/>
          <c:order val="4"/>
          <c:tx>
            <c:strRef>
              <c:f>'Data Input '!$AZ$8:$AZ$9</c:f>
              <c:strCache>
                <c:ptCount val="1"/>
                <c:pt idx="0">
                  <c:v>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'!$AZ$11:$AZ$111</c:f>
              <c:numCache>
                <c:ptCount val="101"/>
                <c:pt idx="0">
                  <c:v>79</c:v>
                </c:pt>
              </c:numCache>
            </c:numRef>
          </c:val>
        </c:ser>
        <c:ser>
          <c:idx val="3"/>
          <c:order val="5"/>
          <c:tx>
            <c:strRef>
              <c:f>'Data Input '!$BB$8:$BB$9</c:f>
              <c:strCache>
                <c:ptCount val="1"/>
                <c:pt idx="0">
                  <c:v>Year 2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'!$BB$11:$BB$111</c:f>
              <c:numCache>
                <c:ptCount val="101"/>
                <c:pt idx="0">
                  <c:v>85</c:v>
                </c:pt>
              </c:numCache>
            </c:numRef>
          </c:val>
        </c:ser>
        <c:ser>
          <c:idx val="5"/>
          <c:order val="6"/>
          <c:tx>
            <c:strRef>
              <c:f>'Data Input '!$BD$8:$BD$9</c:f>
              <c:strCache>
                <c:ptCount val="1"/>
                <c:pt idx="0">
                  <c:v>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'!$BD$11:$BD$111</c:f>
              <c:numCache>
                <c:ptCount val="101"/>
                <c:pt idx="0">
                  <c:v>90</c:v>
                </c:pt>
              </c:numCache>
            </c:numRef>
          </c:val>
        </c:ser>
        <c:ser>
          <c:idx val="7"/>
          <c:order val="7"/>
          <c:tx>
            <c:strRef>
              <c:f>'Data Input '!$BF$8:$BF$9</c:f>
              <c:strCache>
                <c:ptCount val="1"/>
                <c:pt idx="0">
                  <c:v>Year 2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'!$BF$11:$BF$111</c:f>
              <c:numCache>
                <c:ptCount val="101"/>
                <c:pt idx="0">
                  <c:v>95</c:v>
                </c:pt>
              </c:numCache>
            </c:numRef>
          </c:val>
        </c:ser>
        <c:axId val="43322124"/>
        <c:axId val="54354797"/>
      </c:barChart>
      <c:catAx>
        <c:axId val="4332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54797"/>
        <c:crosses val="autoZero"/>
        <c:auto val="1"/>
        <c:lblOffset val="100"/>
        <c:noMultiLvlLbl val="0"/>
      </c:catAx>
      <c:valAx>
        <c:axId val="543547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Spelling Test - Raw Score (out of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2212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Schonell Spelling Age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"/>
          <c:w val="0.8435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Input '!$AR$8:$AR$9</c:f>
              <c:strCache>
                <c:ptCount val="1"/>
                <c:pt idx="0">
                  <c:v>Year 1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'!$AS$11:$AS$111</c:f>
              <c:numCache>
                <c:ptCount val="101"/>
                <c:pt idx="0">
                  <c:v>8.4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3"/>
          <c:order val="1"/>
          <c:tx>
            <c:strRef>
              <c:f>'Data Input '!$AT$8:$AT$9</c:f>
              <c:strCache>
                <c:ptCount val="1"/>
                <c:pt idx="0">
                  <c:v>Year 1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'!$AU$11:$AU$111</c:f>
              <c:numCache>
                <c:ptCount val="101"/>
                <c:pt idx="0">
                  <c:v>11.5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5"/>
          <c:order val="2"/>
          <c:tx>
            <c:strRef>
              <c:f>'Data Input '!$AV$8:$AV$9</c:f>
              <c:strCache>
                <c:ptCount val="1"/>
                <c:pt idx="0">
                  <c:v>Year 1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'!$AW$11:$AW$111</c:f>
              <c:numCache>
                <c:ptCount val="101"/>
                <c:pt idx="0">
                  <c:v>11.9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7"/>
          <c:order val="3"/>
          <c:tx>
            <c:strRef>
              <c:f>'Data Input '!$AX$8:$AX$9</c:f>
              <c:strCache>
                <c:ptCount val="1"/>
                <c:pt idx="0">
                  <c:v>Year 1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'!$AY$11:$AY$111</c:f>
              <c:numCache>
                <c:ptCount val="101"/>
                <c:pt idx="0">
                  <c:v>12.6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0"/>
          <c:order val="4"/>
          <c:tx>
            <c:strRef>
              <c:f>'Data Input '!$AZ$8:$AZ$9</c:f>
              <c:strCache>
                <c:ptCount val="1"/>
                <c:pt idx="0">
                  <c:v>Year 2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'!$BA$11:$BA$111</c:f>
              <c:numCache>
                <c:ptCount val="101"/>
                <c:pt idx="0">
                  <c:v>12.9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2"/>
          <c:order val="5"/>
          <c:tx>
            <c:strRef>
              <c:f>'Data Input '!$BB$8:$BB$9</c:f>
              <c:strCache>
                <c:ptCount val="1"/>
                <c:pt idx="0">
                  <c:v>Year 2 Term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'!$BC$11:$BC$111</c:f>
              <c:numCache>
                <c:ptCount val="101"/>
                <c:pt idx="0">
                  <c:v>13.5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4"/>
          <c:order val="6"/>
          <c:tx>
            <c:strRef>
              <c:f>'Data Input '!$BD$8:$BD$9</c:f>
              <c:strCache>
                <c:ptCount val="1"/>
                <c:pt idx="0">
                  <c:v>Year 2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'!$BE$11:$BE$111</c:f>
              <c:numCache>
                <c:ptCount val="101"/>
                <c:pt idx="0">
                  <c:v>14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ser>
          <c:idx val="6"/>
          <c:order val="7"/>
          <c:tx>
            <c:strRef>
              <c:f>'Data Input '!$BF$8:$BF$9</c:f>
              <c:strCache>
                <c:ptCount val="1"/>
                <c:pt idx="0">
                  <c:v>Year 2 Term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'!$BG$11:$BG$111</c:f>
              <c:numCache>
                <c:ptCount val="101"/>
                <c:pt idx="0">
                  <c:v>14.5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</c:ser>
        <c:axId val="19431126"/>
        <c:axId val="40662407"/>
      </c:barChart>
      <c:catAx>
        <c:axId val="1943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62407"/>
        <c:crosses val="autoZero"/>
        <c:auto val="1"/>
        <c:lblOffset val="100"/>
        <c:noMultiLvlLbl val="0"/>
      </c:catAx>
      <c:valAx>
        <c:axId val="40662407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Spelling Age (min of 5, max of 16)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3112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Canberra Word 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Input '!$BQ$8:$BQ$9</c:f>
              <c:strCache>
                <c:ptCount val="1"/>
                <c:pt idx="0">
                  <c:v>Prep Term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Input '!$L$11:$L$111</c:f>
              <c:strCache>
                <c:ptCount val="101"/>
                <c:pt idx="0">
                  <c:v>ANNA EXEMPLARY</c:v>
                </c:pt>
                <c:pt idx="1">
                  <c:v>DAVID AYLWARD</c:v>
                </c:pt>
                <c:pt idx="2">
                  <c:v>ANNE BACH</c:v>
                </c:pt>
                <c:pt idx="3">
                  <c:v>FRED BURGUN</c:v>
                </c:pt>
                <c:pt idx="4">
                  <c:v>PENNY CALDWELL</c:v>
                </c:pt>
                <c:pt idx="5">
                  <c:v>PATRICIA COOL</c:v>
                </c:pt>
                <c:pt idx="6">
                  <c:v>DIANNE DERKS</c:v>
                </c:pt>
                <c:pt idx="7">
                  <c:v>STEWART DUNN</c:v>
                </c:pt>
                <c:pt idx="8">
                  <c:v>CRAIG ELLIOTT</c:v>
                </c:pt>
                <c:pt idx="9">
                  <c:v>JOSHUA EVERITT</c:v>
                </c:pt>
                <c:pt idx="10">
                  <c:v>FELICITY FELTRIN</c:v>
                </c:pt>
                <c:pt idx="11">
                  <c:v>ABBY FRIDAY</c:v>
                </c:pt>
                <c:pt idx="12">
                  <c:v>JULIAN GOVERS</c:v>
                </c:pt>
                <c:pt idx="13">
                  <c:v>ALICIA GUY</c:v>
                </c:pt>
                <c:pt idx="14">
                  <c:v>ANGEL HALO</c:v>
                </c:pt>
                <c:pt idx="15">
                  <c:v>LISA HEDLEY</c:v>
                </c:pt>
                <c:pt idx="16">
                  <c:v>CONRAD INSLEY</c:v>
                </c:pt>
                <c:pt idx="17">
                  <c:v>HENRY IVEY</c:v>
                </c:pt>
                <c:pt idx="18">
                  <c:v>LESLIE JENKIN</c:v>
                </c:pt>
                <c:pt idx="19">
                  <c:v>BUNNY JESSUP</c:v>
                </c:pt>
                <c:pt idx="20">
                  <c:v>KEVIN KEEN</c:v>
                </c:pt>
                <c:pt idx="21">
                  <c:v>MILES KOSCH</c:v>
                </c:pt>
                <c:pt idx="22">
                  <c:v>MELINDA LEE</c:v>
                </c:pt>
                <c:pt idx="23">
                  <c:v>BRITANNY LUCAS</c:v>
                </c:pt>
                <c:pt idx="24">
                  <c:v>DAPHNE MCARTHY</c:v>
                </c:pt>
                <c:pt idx="25">
                  <c:v>JOSE MARSHALL</c:v>
                </c:pt>
                <c:pt idx="26">
                  <c:v>PETER NG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</c:strCache>
            </c:strRef>
          </c:cat>
          <c:val>
            <c:numRef>
              <c:f>'Data Input '!$BQ$11:$BQ$111</c:f>
              <c:numCache>
                <c:ptCount val="10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'Data Input '!$BS$8:$BS$9</c:f>
              <c:strCache>
                <c:ptCount val="1"/>
                <c:pt idx="0">
                  <c:v>Prep Term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Input '!$BS$11:$BS$111</c:f>
              <c:numCache>
                <c:ptCount val="101"/>
                <c:pt idx="0">
                  <c:v>10</c:v>
                </c:pt>
              </c:numCache>
            </c:numRef>
          </c:val>
        </c:ser>
        <c:axId val="30417344"/>
        <c:axId val="5320641"/>
      </c:barChart>
      <c:catAx>
        <c:axId val="30417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0641"/>
        <c:crosses val="autoZero"/>
        <c:auto val="1"/>
        <c:lblOffset val="100"/>
        <c:noMultiLvlLbl val="0"/>
      </c:catAx>
      <c:valAx>
        <c:axId val="532064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(out of 15)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734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>
    <oddFooter>&amp;C&amp;F
&amp;A
page &amp;P of &amp;N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0"/>
  </sheetViews>
  <pageMargins left="0.75" right="0.75" top="1" bottom="1" header="0.5" footer="0.5"/>
  <pageSetup horizontalDpi="600" verticalDpi="600" orientation="landscape" paperSize="9"/>
  <headerFooter>
    <oddFooter>&amp;C&amp;F
&amp;A
page &amp;P of &amp;N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0"/>
  </sheetViews>
  <pageMargins left="0.75" right="0.75" top="1" bottom="1" header="0.5" footer="0.5"/>
  <pageSetup horizontalDpi="600" verticalDpi="600" orientation="landscape" paperSize="9"/>
  <headerFooter>
    <oddFooter>&amp;C&amp;F
&amp;A
page &amp;P of &amp;N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0"/>
  </sheetViews>
  <pageMargins left="0.75" right="0.75" top="1" bottom="1" header="0.5" footer="0.5"/>
  <pageSetup horizontalDpi="600" verticalDpi="600" orientation="landscape" paperSize="9"/>
  <headerFooter>
    <oddFooter>&amp;C&amp;F
&amp;A
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>
    <oddFooter>&amp;C&amp;F
&amp;A
page &amp;P of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0"/>
  </sheetViews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>
    <oddFooter>&amp;C&amp;F
&amp;A
page &amp;P of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/>
  </sheetViews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>
    <oddFooter>&amp;C&amp;F
&amp;A
page &amp;P of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0"/>
  </sheetViews>
  <pageMargins left="0.75" right="0.75" top="1" bottom="1" header="0.5" footer="0.5"/>
  <pageSetup horizontalDpi="600" verticalDpi="600" orientation="landscape" paperSize="9"/>
  <headerFooter>
    <oddFooter>&amp;C&amp;F
&amp;A
page &amp;P of 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Footer>&amp;C&amp;F
&amp;A
page &amp;P of &amp;N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2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19050</xdr:rowOff>
    </xdr:from>
    <xdr:to>
      <xdr:col>12</xdr:col>
      <xdr:colOff>209550</xdr:colOff>
      <xdr:row>2</xdr:row>
      <xdr:rowOff>190500</xdr:rowOff>
    </xdr:to>
    <xdr:sp macro="[0]!hidectoh">
      <xdr:nvSpPr>
        <xdr:cNvPr id="1" name="Rectangle 516"/>
        <xdr:cNvSpPr>
          <a:spLocks/>
        </xdr:cNvSpPr>
      </xdr:nvSpPr>
      <xdr:spPr>
        <a:xfrm>
          <a:off x="5715000" y="609600"/>
          <a:ext cx="1533525" cy="1714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Hide column C to H</a:t>
          </a:r>
        </a:p>
      </xdr:txBody>
    </xdr:sp>
    <xdr:clientData fPrintsWithSheet="0"/>
  </xdr:twoCellAnchor>
  <xdr:twoCellAnchor>
    <xdr:from>
      <xdr:col>11</xdr:col>
      <xdr:colOff>38100</xdr:colOff>
      <xdr:row>3</xdr:row>
      <xdr:rowOff>28575</xdr:rowOff>
    </xdr:from>
    <xdr:to>
      <xdr:col>12</xdr:col>
      <xdr:colOff>209550</xdr:colOff>
      <xdr:row>4</xdr:row>
      <xdr:rowOff>0</xdr:rowOff>
    </xdr:to>
    <xdr:sp macro="[0]!showbtoh">
      <xdr:nvSpPr>
        <xdr:cNvPr id="2" name="Rectangle 517"/>
        <xdr:cNvSpPr>
          <a:spLocks/>
        </xdr:cNvSpPr>
      </xdr:nvSpPr>
      <xdr:spPr>
        <a:xfrm>
          <a:off x="5715000" y="819150"/>
          <a:ext cx="1533525" cy="180975"/>
        </a:xfrm>
        <a:prstGeom prst="rect">
          <a:avLst/>
        </a:prstGeom>
        <a:solidFill>
          <a:srgbClr val="33996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Show column C to H</a:t>
          </a:r>
        </a:p>
      </xdr:txBody>
    </xdr:sp>
    <xdr:clientData fPrintsWithSheet="0"/>
  </xdr:twoCellAnchor>
  <xdr:twoCellAnchor>
    <xdr:from>
      <xdr:col>11</xdr:col>
      <xdr:colOff>28575</xdr:colOff>
      <xdr:row>4</xdr:row>
      <xdr:rowOff>19050</xdr:rowOff>
    </xdr:from>
    <xdr:to>
      <xdr:col>12</xdr:col>
      <xdr:colOff>200025</xdr:colOff>
      <xdr:row>5</xdr:row>
      <xdr:rowOff>0</xdr:rowOff>
    </xdr:to>
    <xdr:sp macro="[0]!showallgrades">
      <xdr:nvSpPr>
        <xdr:cNvPr id="3" name="Rectangle 519"/>
        <xdr:cNvSpPr>
          <a:spLocks/>
        </xdr:cNvSpPr>
      </xdr:nvSpPr>
      <xdr:spPr>
        <a:xfrm>
          <a:off x="5705475" y="1019175"/>
          <a:ext cx="1533525" cy="190500"/>
        </a:xfrm>
        <a:prstGeom prst="rect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Show all Grades</a:t>
          </a:r>
        </a:p>
      </xdr:txBody>
    </xdr:sp>
    <xdr:clientData fPrintsWithSheet="0"/>
  </xdr:twoCellAnchor>
  <xdr:twoCellAnchor>
    <xdr:from>
      <xdr:col>13</xdr:col>
      <xdr:colOff>57150</xdr:colOff>
      <xdr:row>2</xdr:row>
      <xdr:rowOff>9525</xdr:rowOff>
    </xdr:from>
    <xdr:to>
      <xdr:col>14</xdr:col>
      <xdr:colOff>133350</xdr:colOff>
      <xdr:row>3</xdr:row>
      <xdr:rowOff>0</xdr:rowOff>
    </xdr:to>
    <xdr:sp macro="[0]!preponly">
      <xdr:nvSpPr>
        <xdr:cNvPr id="4" name="Rectangle 520"/>
        <xdr:cNvSpPr>
          <a:spLocks/>
        </xdr:cNvSpPr>
      </xdr:nvSpPr>
      <xdr:spPr>
        <a:xfrm>
          <a:off x="7562850" y="600075"/>
          <a:ext cx="533400" cy="190500"/>
        </a:xfrm>
        <a:prstGeom prst="rect">
          <a:avLst/>
        </a:prstGeom>
        <a:solidFill>
          <a:srgbClr val="FF66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Prep</a:t>
          </a:r>
        </a:p>
      </xdr:txBody>
    </xdr:sp>
    <xdr:clientData fPrintsWithSheet="0"/>
  </xdr:twoCellAnchor>
  <xdr:twoCellAnchor>
    <xdr:from>
      <xdr:col>15</xdr:col>
      <xdr:colOff>19050</xdr:colOff>
      <xdr:row>2</xdr:row>
      <xdr:rowOff>9525</xdr:rowOff>
    </xdr:from>
    <xdr:to>
      <xdr:col>16</xdr:col>
      <xdr:colOff>133350</xdr:colOff>
      <xdr:row>3</xdr:row>
      <xdr:rowOff>0</xdr:rowOff>
    </xdr:to>
    <xdr:sp macro="[0]!year1only">
      <xdr:nvSpPr>
        <xdr:cNvPr id="5" name="Rectangle 521"/>
        <xdr:cNvSpPr>
          <a:spLocks/>
        </xdr:cNvSpPr>
      </xdr:nvSpPr>
      <xdr:spPr>
        <a:xfrm>
          <a:off x="8496300" y="600075"/>
          <a:ext cx="533400" cy="190500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 1</a:t>
          </a:r>
        </a:p>
      </xdr:txBody>
    </xdr:sp>
    <xdr:clientData fPrintsWithSheet="0"/>
  </xdr:twoCellAnchor>
  <xdr:twoCellAnchor>
    <xdr:from>
      <xdr:col>17</xdr:col>
      <xdr:colOff>19050</xdr:colOff>
      <xdr:row>2</xdr:row>
      <xdr:rowOff>9525</xdr:rowOff>
    </xdr:from>
    <xdr:to>
      <xdr:col>18</xdr:col>
      <xdr:colOff>95250</xdr:colOff>
      <xdr:row>3</xdr:row>
      <xdr:rowOff>0</xdr:rowOff>
    </xdr:to>
    <xdr:sp macro="[0]!year2only">
      <xdr:nvSpPr>
        <xdr:cNvPr id="6" name="Rectangle 650"/>
        <xdr:cNvSpPr>
          <a:spLocks/>
        </xdr:cNvSpPr>
      </xdr:nvSpPr>
      <xdr:spPr>
        <a:xfrm>
          <a:off x="9372600" y="600075"/>
          <a:ext cx="533400" cy="190500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 2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123825</xdr:rowOff>
    </xdr:from>
    <xdr:to>
      <xdr:col>12</xdr:col>
      <xdr:colOff>190500</xdr:colOff>
      <xdr:row>4</xdr:row>
      <xdr:rowOff>133350</xdr:rowOff>
    </xdr:to>
    <xdr:sp macro="[0]!hidebtoh">
      <xdr:nvSpPr>
        <xdr:cNvPr id="1" name="Rectangle 59"/>
        <xdr:cNvSpPr>
          <a:spLocks/>
        </xdr:cNvSpPr>
      </xdr:nvSpPr>
      <xdr:spPr>
        <a:xfrm>
          <a:off x="5534025" y="971550"/>
          <a:ext cx="1533525" cy="1714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Hide column B to H</a:t>
          </a:r>
        </a:p>
      </xdr:txBody>
    </xdr:sp>
    <xdr:clientData fPrintsWithSheet="0"/>
  </xdr:twoCellAnchor>
  <xdr:twoCellAnchor>
    <xdr:from>
      <xdr:col>11</xdr:col>
      <xdr:colOff>28575</xdr:colOff>
      <xdr:row>5</xdr:row>
      <xdr:rowOff>0</xdr:rowOff>
    </xdr:from>
    <xdr:to>
      <xdr:col>12</xdr:col>
      <xdr:colOff>200025</xdr:colOff>
      <xdr:row>6</xdr:row>
      <xdr:rowOff>9525</xdr:rowOff>
    </xdr:to>
    <xdr:sp macro="[0]!showbtoh">
      <xdr:nvSpPr>
        <xdr:cNvPr id="2" name="Rectangle 60"/>
        <xdr:cNvSpPr>
          <a:spLocks/>
        </xdr:cNvSpPr>
      </xdr:nvSpPr>
      <xdr:spPr>
        <a:xfrm>
          <a:off x="5543550" y="1171575"/>
          <a:ext cx="1533525" cy="171450"/>
        </a:xfrm>
        <a:prstGeom prst="rect">
          <a:avLst/>
        </a:prstGeom>
        <a:solidFill>
          <a:srgbClr val="33996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Show column B to H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0.46925</cdr:y>
    </cdr:from>
    <cdr:to>
      <cdr:x>0.54025</cdr:x>
      <cdr:y>0.49675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285750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2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13.28125" style="1" bestFit="1" customWidth="1"/>
    <col min="2" max="2" width="83.00390625" style="16" customWidth="1"/>
  </cols>
  <sheetData>
    <row r="1" spans="1:2" ht="12.75">
      <c r="A1" s="207"/>
      <c r="B1"/>
    </row>
    <row r="2" ht="23.25">
      <c r="B2" s="264" t="s">
        <v>237</v>
      </c>
    </row>
    <row r="3" ht="23.25">
      <c r="B3" s="264" t="s">
        <v>68</v>
      </c>
    </row>
    <row r="4" ht="23.25">
      <c r="B4" s="264" t="s">
        <v>302</v>
      </c>
    </row>
    <row r="5" ht="12.75">
      <c r="B5" s="236" t="s">
        <v>297</v>
      </c>
    </row>
    <row r="6" ht="15">
      <c r="B6" s="237"/>
    </row>
    <row r="7" spans="1:2" ht="18">
      <c r="A7" s="238" t="s">
        <v>248</v>
      </c>
      <c r="B7" s="239" t="s">
        <v>371</v>
      </c>
    </row>
    <row r="8" spans="1:2" ht="12.75">
      <c r="A8" s="238"/>
      <c r="B8" s="240" t="s">
        <v>300</v>
      </c>
    </row>
    <row r="9" spans="1:2" ht="18">
      <c r="A9" s="238" t="s">
        <v>295</v>
      </c>
      <c r="B9" s="239">
        <v>2005</v>
      </c>
    </row>
    <row r="10" spans="1:2" ht="18">
      <c r="A10" s="238" t="s">
        <v>296</v>
      </c>
      <c r="B10" s="239" t="s">
        <v>262</v>
      </c>
    </row>
    <row r="11" spans="1:2" ht="18">
      <c r="A11" s="238"/>
      <c r="B11" s="308"/>
    </row>
    <row r="12" spans="1:2" ht="15.75">
      <c r="A12" s="15"/>
      <c r="B12" s="29" t="s">
        <v>56</v>
      </c>
    </row>
    <row r="13" spans="1:2" ht="15">
      <c r="A13" s="15">
        <v>1</v>
      </c>
      <c r="B13" s="28" t="s">
        <v>57</v>
      </c>
    </row>
    <row r="14" spans="1:2" ht="15">
      <c r="A14" s="15">
        <v>2</v>
      </c>
      <c r="B14" s="28" t="s">
        <v>247</v>
      </c>
    </row>
    <row r="15" spans="1:2" ht="15">
      <c r="A15" s="15">
        <v>3</v>
      </c>
      <c r="B15" s="28" t="s">
        <v>54</v>
      </c>
    </row>
    <row r="16" spans="1:2" ht="15">
      <c r="A16" s="15">
        <v>4</v>
      </c>
      <c r="B16" s="28" t="s">
        <v>55</v>
      </c>
    </row>
    <row r="17" spans="1:2" ht="15">
      <c r="A17" s="15">
        <v>5</v>
      </c>
      <c r="B17" s="192" t="s">
        <v>291</v>
      </c>
    </row>
    <row r="18" spans="1:2" ht="15">
      <c r="A18" s="15">
        <v>6</v>
      </c>
      <c r="B18" s="192" t="s">
        <v>290</v>
      </c>
    </row>
    <row r="19" spans="1:2" ht="15">
      <c r="A19" s="15">
        <v>7</v>
      </c>
      <c r="B19" s="192" t="s">
        <v>289</v>
      </c>
    </row>
    <row r="20" spans="1:2" ht="15">
      <c r="A20" s="15">
        <v>8</v>
      </c>
      <c r="B20" s="192" t="s">
        <v>288</v>
      </c>
    </row>
    <row r="21" spans="1:2" ht="15">
      <c r="A21" s="15">
        <v>9</v>
      </c>
      <c r="B21" s="192" t="s">
        <v>287</v>
      </c>
    </row>
    <row r="22" spans="1:2" ht="15">
      <c r="A22" s="15">
        <v>10</v>
      </c>
      <c r="B22" s="192" t="s">
        <v>283</v>
      </c>
    </row>
    <row r="23" spans="1:2" ht="15">
      <c r="A23" s="15">
        <v>11</v>
      </c>
      <c r="B23" s="192" t="s">
        <v>292</v>
      </c>
    </row>
    <row r="24" spans="1:2" ht="15">
      <c r="A24" s="15">
        <v>12</v>
      </c>
      <c r="B24" s="192" t="s">
        <v>293</v>
      </c>
    </row>
    <row r="25" spans="1:2" ht="15">
      <c r="A25" s="15">
        <v>13</v>
      </c>
      <c r="B25" s="192" t="s">
        <v>284</v>
      </c>
    </row>
    <row r="26" spans="1:2" ht="15">
      <c r="A26" s="15">
        <v>14</v>
      </c>
      <c r="B26" s="192" t="s">
        <v>285</v>
      </c>
    </row>
    <row r="27" spans="1:2" ht="15">
      <c r="A27" s="15">
        <v>15</v>
      </c>
      <c r="B27" s="192" t="s">
        <v>286</v>
      </c>
    </row>
    <row r="28" spans="1:2" ht="15">
      <c r="A28" s="15">
        <v>16</v>
      </c>
      <c r="B28" s="192" t="s">
        <v>282</v>
      </c>
    </row>
    <row r="29" ht="15">
      <c r="A29" s="15"/>
    </row>
    <row r="30" spans="1:2" ht="15">
      <c r="A30" s="15"/>
      <c r="B30" s="191" t="s">
        <v>281</v>
      </c>
    </row>
    <row r="31" ht="15">
      <c r="B31" s="191" t="s">
        <v>280</v>
      </c>
    </row>
    <row r="32" ht="15">
      <c r="B32" s="191" t="s">
        <v>226</v>
      </c>
    </row>
  </sheetData>
  <sheetProtection/>
  <hyperlinks>
    <hyperlink ref="B13" location="Introduction!A1" display="Introduction"/>
    <hyperlink ref="B15" location="'Data Input '!A1" display="Data Input"/>
    <hyperlink ref="B16" location="'CAP Analysis'!A1" display="CAP Analysis"/>
    <hyperlink ref="B14" location="'Usage Notes'!A1" display="Usage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26"/>
  <sheetViews>
    <sheetView showGridLines="0" showRowColHeaders="0" workbookViewId="0" topLeftCell="A1">
      <selection activeCell="B12" sqref="B12"/>
    </sheetView>
  </sheetViews>
  <sheetFormatPr defaultColWidth="9.140625" defaultRowHeight="12.75"/>
  <sheetData>
    <row r="1" ht="12.75">
      <c r="A1" s="265"/>
    </row>
    <row r="2" ht="12.75">
      <c r="B2" s="31" t="s">
        <v>60</v>
      </c>
    </row>
    <row r="3" ht="12.75">
      <c r="B3" s="31"/>
    </row>
    <row r="4" ht="12.75">
      <c r="B4" s="14" t="s">
        <v>239</v>
      </c>
    </row>
    <row r="5" ht="12.75">
      <c r="B5" s="14"/>
    </row>
    <row r="6" ht="12.75">
      <c r="B6" s="14" t="s">
        <v>298</v>
      </c>
    </row>
    <row r="7" ht="12.75">
      <c r="B7" s="14" t="s">
        <v>299</v>
      </c>
    </row>
    <row r="8" ht="12.75">
      <c r="B8" s="14"/>
    </row>
    <row r="9" ht="12.75">
      <c r="B9" s="30" t="s">
        <v>240</v>
      </c>
    </row>
    <row r="10" ht="12.75">
      <c r="B10" s="30" t="s">
        <v>241</v>
      </c>
    </row>
    <row r="11" ht="12.75">
      <c r="B11" s="30"/>
    </row>
    <row r="12" ht="12.75">
      <c r="B12" s="30" t="s">
        <v>372</v>
      </c>
    </row>
    <row r="13" ht="12.75">
      <c r="B13" s="30" t="s">
        <v>242</v>
      </c>
    </row>
    <row r="14" ht="12.75">
      <c r="B14" s="30"/>
    </row>
    <row r="15" ht="12.75">
      <c r="B15" s="30" t="s">
        <v>61</v>
      </c>
    </row>
    <row r="16" ht="12.75">
      <c r="B16" s="14" t="s">
        <v>243</v>
      </c>
    </row>
    <row r="17" ht="12.75">
      <c r="B17" s="14" t="s">
        <v>244</v>
      </c>
    </row>
    <row r="18" ht="12.75">
      <c r="B18" s="14"/>
    </row>
    <row r="19" ht="12.75">
      <c r="B19" s="14" t="s">
        <v>245</v>
      </c>
    </row>
    <row r="20" ht="12.75">
      <c r="B20" s="14" t="s">
        <v>246</v>
      </c>
    </row>
    <row r="22" ht="12.75">
      <c r="B22" s="14" t="s">
        <v>227</v>
      </c>
    </row>
    <row r="23" ht="12.75">
      <c r="B23" s="14" t="s">
        <v>228</v>
      </c>
    </row>
    <row r="25" spans="2:8" ht="12.75">
      <c r="B25" s="38" t="s">
        <v>251</v>
      </c>
      <c r="C25" s="266"/>
      <c r="D25" s="266"/>
      <c r="E25" s="266"/>
      <c r="F25" s="266"/>
      <c r="G25" s="266"/>
      <c r="H25" s="266"/>
    </row>
    <row r="26" spans="2:8" ht="12.75">
      <c r="B26" s="263" t="s">
        <v>63</v>
      </c>
      <c r="C26" s="267"/>
      <c r="D26" s="267"/>
      <c r="E26" s="267"/>
      <c r="F26" s="267"/>
      <c r="G26" s="267"/>
      <c r="H26" s="26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&amp;C&amp;F
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F316"/>
  <sheetViews>
    <sheetView tabSelected="1" workbookViewId="0" topLeftCell="A1">
      <pane xSplit="13" ySplit="10" topLeftCell="AP11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8.7109375" style="0" customWidth="1"/>
    <col min="2" max="2" width="5.00390625" style="6" customWidth="1"/>
    <col min="3" max="3" width="7.57421875" style="3" customWidth="1"/>
    <col min="4" max="4" width="10.421875" style="6" customWidth="1"/>
    <col min="5" max="5" width="14.00390625" style="6" customWidth="1"/>
    <col min="6" max="7" width="9.28125" style="3" customWidth="1"/>
    <col min="8" max="8" width="8.140625" style="3" customWidth="1"/>
    <col min="9" max="9" width="3.00390625" style="3" customWidth="1"/>
    <col min="10" max="10" width="5.00390625" style="6" customWidth="1"/>
    <col min="11" max="11" width="4.7109375" style="6" customWidth="1"/>
    <col min="12" max="12" width="20.421875" style="6" bestFit="1" customWidth="1"/>
    <col min="13" max="13" width="7.00390625" style="3" customWidth="1"/>
    <col min="14" max="14" width="6.8515625" style="209" customWidth="1"/>
    <col min="15" max="15" width="7.7109375" style="107" customWidth="1"/>
    <col min="16" max="16" width="6.28125" style="3" customWidth="1"/>
    <col min="17" max="17" width="6.8515625" style="58" customWidth="1"/>
    <col min="18" max="18" width="6.8515625" style="107" customWidth="1"/>
    <col min="19" max="19" width="6.28125" style="3" customWidth="1"/>
    <col min="20" max="20" width="6.8515625" style="58" customWidth="1"/>
    <col min="21" max="21" width="6.8515625" style="107" customWidth="1"/>
    <col min="22" max="22" width="6.28125" style="3" customWidth="1"/>
    <col min="23" max="23" width="6.8515625" style="58" customWidth="1"/>
    <col min="24" max="24" width="6.8515625" style="107" customWidth="1"/>
    <col min="25" max="25" width="6.28125" style="3" customWidth="1"/>
    <col min="26" max="26" width="6.8515625" style="58" customWidth="1"/>
    <col min="27" max="27" width="6.8515625" style="107" customWidth="1"/>
    <col min="28" max="28" width="6.28125" style="3" customWidth="1"/>
    <col min="29" max="29" width="9.7109375" style="209" customWidth="1"/>
    <col min="30" max="30" width="9.7109375" style="224" customWidth="1"/>
    <col min="31" max="32" width="9.7109375" style="65" customWidth="1"/>
    <col min="33" max="33" width="7.57421875" style="130" customWidth="1"/>
    <col min="34" max="34" width="7.57421875" style="5" customWidth="1"/>
    <col min="35" max="37" width="7.57421875" style="126" customWidth="1"/>
    <col min="38" max="39" width="7.57421875" style="248" customWidth="1"/>
    <col min="40" max="41" width="7.57421875" style="126" customWidth="1"/>
    <col min="42" max="43" width="7.57421875" style="248" customWidth="1"/>
    <col min="44" max="44" width="5.421875" style="243" customWidth="1"/>
    <col min="45" max="51" width="5.421875" style="252" customWidth="1"/>
    <col min="52" max="52" width="5.421875" style="243" customWidth="1"/>
    <col min="53" max="59" width="5.421875" style="252" customWidth="1"/>
    <col min="60" max="60" width="3.57421875" style="154" customWidth="1"/>
    <col min="61" max="61" width="6.28125" style="130" customWidth="1"/>
    <col min="62" max="62" width="6.421875" style="159" customWidth="1"/>
    <col min="63" max="63" width="6.28125" style="160" customWidth="1"/>
    <col min="64" max="64" width="6.28125" style="161" customWidth="1"/>
    <col min="65" max="65" width="6.28125" style="160" customWidth="1"/>
    <col min="66" max="66" width="6.28125" style="161" customWidth="1"/>
    <col min="67" max="67" width="6.28125" style="160" customWidth="1"/>
    <col min="68" max="68" width="7.140625" style="178" customWidth="1"/>
    <col min="69" max="69" width="7.57421875" style="209" customWidth="1"/>
    <col min="70" max="70" width="19.8515625" style="224" customWidth="1"/>
    <col min="71" max="71" width="7.57421875" style="209" customWidth="1"/>
    <col min="72" max="72" width="19.8515625" style="224" customWidth="1"/>
    <col min="73" max="73" width="6.28125" style="183" customWidth="1"/>
    <col min="74" max="74" width="19.8515625" style="113" customWidth="1"/>
    <col min="75" max="75" width="7.421875" style="3" customWidth="1"/>
    <col min="76" max="76" width="22.28125" style="107" customWidth="1"/>
    <col min="77" max="77" width="5.421875" style="256" customWidth="1"/>
    <col min="78" max="79" width="5.421875" style="249" customWidth="1"/>
    <col min="80" max="80" width="5.421875" style="279" customWidth="1"/>
    <col min="81" max="87" width="5.421875" style="249" customWidth="1"/>
    <col min="88" max="88" width="5.421875" style="353" customWidth="1"/>
    <col min="89" max="89" width="9.140625" style="108" customWidth="1"/>
    <col min="103" max="103" width="9.140625" style="108" customWidth="1"/>
    <col min="104" max="104" width="4.140625" style="0" bestFit="1" customWidth="1"/>
  </cols>
  <sheetData>
    <row r="1" spans="1:88" ht="23.25">
      <c r="A1" s="32" t="str">
        <f>Introduction!B7</f>
        <v>Eduville Primary School</v>
      </c>
      <c r="C1" s="34"/>
      <c r="D1" s="40"/>
      <c r="E1" s="37"/>
      <c r="F1" s="33"/>
      <c r="G1" s="35"/>
      <c r="H1" s="33"/>
      <c r="I1" s="33"/>
      <c r="J1" s="32"/>
      <c r="K1" s="33"/>
      <c r="M1" s="84"/>
      <c r="N1" s="215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84"/>
      <c r="AC1" s="272"/>
      <c r="AD1" s="324"/>
      <c r="AE1" s="272"/>
      <c r="AF1" s="272"/>
      <c r="AG1" s="235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BI1" s="133"/>
      <c r="BJ1" s="269"/>
      <c r="BK1" s="270"/>
      <c r="BL1" s="271"/>
      <c r="BP1" s="162"/>
      <c r="BY1" s="340"/>
      <c r="BZ1" s="341"/>
      <c r="CA1" s="341"/>
      <c r="CB1" s="325"/>
      <c r="CC1" s="338"/>
      <c r="CD1" s="338"/>
      <c r="CE1" s="338"/>
      <c r="CF1" s="338"/>
      <c r="CG1" s="338"/>
      <c r="CH1" s="338"/>
      <c r="CI1" s="338"/>
      <c r="CJ1" s="339"/>
    </row>
    <row r="2" spans="1:88" ht="23.25">
      <c r="A2" s="32">
        <f>Introduction!B9</f>
        <v>2005</v>
      </c>
      <c r="C2" s="34"/>
      <c r="D2" s="40"/>
      <c r="E2" s="37"/>
      <c r="F2" s="33"/>
      <c r="G2" s="35"/>
      <c r="H2" s="33"/>
      <c r="I2" s="32" t="str">
        <f>Introduction!B10</f>
        <v>Prep</v>
      </c>
      <c r="J2" s="36"/>
      <c r="K2" s="33"/>
      <c r="M2" s="84"/>
      <c r="N2" s="215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84"/>
      <c r="AC2" s="272"/>
      <c r="AD2" s="268"/>
      <c r="AE2" s="272"/>
      <c r="AF2" s="272"/>
      <c r="AG2" s="235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BI2" s="133"/>
      <c r="BJ2" s="269"/>
      <c r="BK2" s="270"/>
      <c r="BL2" s="271"/>
      <c r="BP2" s="162"/>
      <c r="BY2" s="340"/>
      <c r="BZ2" s="341"/>
      <c r="CA2" s="341"/>
      <c r="CB2" s="325"/>
      <c r="CC2" s="341"/>
      <c r="CD2" s="341"/>
      <c r="CE2" s="341"/>
      <c r="CF2" s="341"/>
      <c r="CG2" s="341"/>
      <c r="CH2" s="341"/>
      <c r="CI2" s="341"/>
      <c r="CJ2" s="342"/>
    </row>
    <row r="3" spans="2:88" ht="15.75" customHeight="1">
      <c r="B3"/>
      <c r="C3" s="34"/>
      <c r="D3" s="37"/>
      <c r="E3" s="37"/>
      <c r="F3" s="33"/>
      <c r="G3" s="35"/>
      <c r="H3" s="33"/>
      <c r="I3" s="33"/>
      <c r="J3"/>
      <c r="K3" s="33"/>
      <c r="M3" s="84"/>
      <c r="N3" s="215"/>
      <c r="O3" s="272"/>
      <c r="P3" s="272"/>
      <c r="Q3" s="107"/>
      <c r="S3" s="107"/>
      <c r="T3" s="107"/>
      <c r="V3" s="107"/>
      <c r="W3" s="107"/>
      <c r="Y3" s="107"/>
      <c r="Z3" s="107"/>
      <c r="AC3" s="107"/>
      <c r="AD3" s="58"/>
      <c r="AE3" s="107"/>
      <c r="AF3" s="107"/>
      <c r="AG3" s="235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BI3" s="10"/>
      <c r="BP3" s="162"/>
      <c r="BY3" s="340"/>
      <c r="BZ3" s="341"/>
      <c r="CA3" s="341"/>
      <c r="CB3" s="325"/>
      <c r="CC3" s="341"/>
      <c r="CD3" s="341"/>
      <c r="CE3" s="341"/>
      <c r="CF3" s="341"/>
      <c r="CG3" s="341"/>
      <c r="CH3" s="341"/>
      <c r="CI3" s="341"/>
      <c r="CJ3" s="342"/>
    </row>
    <row r="4" spans="2:88" ht="16.5" customHeight="1">
      <c r="B4" s="40"/>
      <c r="C4" s="42"/>
      <c r="D4" s="241"/>
      <c r="E4" s="41"/>
      <c r="F4" s="40"/>
      <c r="G4" s="43"/>
      <c r="H4" s="40"/>
      <c r="I4" s="40"/>
      <c r="J4" s="40"/>
      <c r="K4" s="41"/>
      <c r="N4" s="215"/>
      <c r="O4" s="282"/>
      <c r="P4" s="107"/>
      <c r="Q4" s="107"/>
      <c r="S4"/>
      <c r="T4"/>
      <c r="U4"/>
      <c r="V4"/>
      <c r="W4"/>
      <c r="X4"/>
      <c r="Y4"/>
      <c r="Z4"/>
      <c r="AA4"/>
      <c r="AB4"/>
      <c r="AC4"/>
      <c r="AD4" s="325"/>
      <c r="AE4" s="107"/>
      <c r="AF4" s="113"/>
      <c r="AG4" s="235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244"/>
      <c r="AS4" s="245"/>
      <c r="AT4" s="245"/>
      <c r="AU4" s="245"/>
      <c r="AV4" s="245"/>
      <c r="AW4" s="245"/>
      <c r="AX4" s="245"/>
      <c r="AY4" s="245"/>
      <c r="AZ4" s="244"/>
      <c r="BA4" s="245"/>
      <c r="BB4" s="245"/>
      <c r="BC4" s="245"/>
      <c r="BD4" s="245"/>
      <c r="BE4" s="245"/>
      <c r="BF4" s="245"/>
      <c r="BG4" s="245"/>
      <c r="BH4" s="285"/>
      <c r="BI4" s="281"/>
      <c r="BJ4" s="282"/>
      <c r="BK4" s="283"/>
      <c r="BL4" s="284"/>
      <c r="BM4" s="283"/>
      <c r="BN4" s="284"/>
      <c r="BO4" s="284"/>
      <c r="BP4" s="284"/>
      <c r="BY4" s="343"/>
      <c r="BZ4" s="344"/>
      <c r="CA4" s="344"/>
      <c r="CB4" s="337"/>
      <c r="CC4" s="344"/>
      <c r="CD4" s="344"/>
      <c r="CE4" s="344"/>
      <c r="CF4" s="344"/>
      <c r="CG4" s="344"/>
      <c r="CH4" s="344"/>
      <c r="CI4" s="344"/>
      <c r="CJ4" s="233"/>
    </row>
    <row r="5" spans="2:88" ht="16.5" customHeight="1" thickBot="1">
      <c r="B5" s="40"/>
      <c r="C5" s="42"/>
      <c r="D5" s="241"/>
      <c r="E5" s="41"/>
      <c r="F5" s="40"/>
      <c r="G5" s="43"/>
      <c r="H5" s="40"/>
      <c r="I5" s="40"/>
      <c r="J5" s="40"/>
      <c r="K5" s="41"/>
      <c r="N5" s="311" t="s">
        <v>0</v>
      </c>
      <c r="O5" s="282"/>
      <c r="P5" s="310"/>
      <c r="Q5" s="107"/>
      <c r="S5"/>
      <c r="T5"/>
      <c r="U5"/>
      <c r="V5"/>
      <c r="W5"/>
      <c r="X5"/>
      <c r="Y5"/>
      <c r="Z5"/>
      <c r="AA5"/>
      <c r="AB5"/>
      <c r="AC5"/>
      <c r="AD5" s="325"/>
      <c r="AE5" s="107"/>
      <c r="AF5" s="113"/>
      <c r="AG5" s="235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244"/>
      <c r="AS5" s="245"/>
      <c r="AT5" s="245"/>
      <c r="AU5" s="245"/>
      <c r="AV5" s="245"/>
      <c r="AW5" s="245"/>
      <c r="AX5" s="245"/>
      <c r="AY5" s="245"/>
      <c r="AZ5" s="244"/>
      <c r="BA5" s="245"/>
      <c r="BB5" s="245"/>
      <c r="BC5" s="245"/>
      <c r="BD5" s="245"/>
      <c r="BE5" s="245"/>
      <c r="BF5" s="245"/>
      <c r="BG5" s="245"/>
      <c r="BH5" s="285"/>
      <c r="BI5" s="281"/>
      <c r="BJ5" s="282"/>
      <c r="BK5" s="283"/>
      <c r="BL5" s="309"/>
      <c r="BM5" s="283"/>
      <c r="BN5" s="309"/>
      <c r="BO5" s="284"/>
      <c r="BP5" s="309"/>
      <c r="BY5" s="343"/>
      <c r="BZ5" s="344"/>
      <c r="CA5" s="344"/>
      <c r="CB5" s="337"/>
      <c r="CC5" s="344"/>
      <c r="CD5" s="344"/>
      <c r="CE5" s="344"/>
      <c r="CF5" s="344"/>
      <c r="CG5" s="344"/>
      <c r="CH5" s="344"/>
      <c r="CI5" s="344"/>
      <c r="CJ5" s="233"/>
    </row>
    <row r="6" spans="2:136" s="3" customFormat="1" ht="12.75" thickBot="1" thickTop="1">
      <c r="B6" s="75" t="s">
        <v>70</v>
      </c>
      <c r="C6" s="73"/>
      <c r="D6" s="242"/>
      <c r="E6" s="74"/>
      <c r="F6" s="75"/>
      <c r="G6" s="76"/>
      <c r="H6" s="75"/>
      <c r="I6" s="75"/>
      <c r="J6" s="75"/>
      <c r="K6" s="74"/>
      <c r="L6" s="74"/>
      <c r="M6" s="208" t="s">
        <v>64</v>
      </c>
      <c r="N6" s="257">
        <v>10</v>
      </c>
      <c r="O6" s="316"/>
      <c r="P6" s="258"/>
      <c r="Q6" s="258">
        <v>20</v>
      </c>
      <c r="R6" s="316"/>
      <c r="S6" s="258"/>
      <c r="T6" s="258">
        <v>30</v>
      </c>
      <c r="U6" s="316"/>
      <c r="V6" s="258"/>
      <c r="W6" s="258">
        <v>40</v>
      </c>
      <c r="X6" s="316"/>
      <c r="Y6" s="258"/>
      <c r="Z6" s="258">
        <v>50</v>
      </c>
      <c r="AA6" s="316"/>
      <c r="AB6" s="261"/>
      <c r="AC6" s="319">
        <v>10</v>
      </c>
      <c r="AD6" s="326">
        <f>IF($AC6=0," ",VLOOKUP($AC6,'CAP Stanine'!$A$2:$B$56,2))</f>
        <v>2</v>
      </c>
      <c r="AE6" s="317">
        <v>8</v>
      </c>
      <c r="AF6" s="317">
        <v>8</v>
      </c>
      <c r="AG6" s="257">
        <v>1</v>
      </c>
      <c r="AH6" s="258">
        <v>5</v>
      </c>
      <c r="AI6" s="258">
        <v>5</v>
      </c>
      <c r="AJ6" s="258">
        <v>5</v>
      </c>
      <c r="AK6" s="258">
        <v>15</v>
      </c>
      <c r="AL6" s="258">
        <v>15</v>
      </c>
      <c r="AM6" s="258">
        <v>15</v>
      </c>
      <c r="AN6" s="258">
        <v>20</v>
      </c>
      <c r="AO6" s="258">
        <v>20</v>
      </c>
      <c r="AP6" s="258">
        <v>20</v>
      </c>
      <c r="AQ6" s="275">
        <v>20</v>
      </c>
      <c r="AR6" s="257">
        <v>50</v>
      </c>
      <c r="AS6" s="318">
        <f>AR6/10+5</f>
        <v>10</v>
      </c>
      <c r="AT6" s="280">
        <v>65</v>
      </c>
      <c r="AU6" s="318">
        <f>AT6/10+5</f>
        <v>11.5</v>
      </c>
      <c r="AV6" s="280">
        <v>70</v>
      </c>
      <c r="AW6" s="318">
        <f>AV6/10+5</f>
        <v>12</v>
      </c>
      <c r="AX6" s="280">
        <v>75</v>
      </c>
      <c r="AY6" s="318">
        <f>AX6/10+5</f>
        <v>12.5</v>
      </c>
      <c r="AZ6" s="257">
        <v>80</v>
      </c>
      <c r="BA6" s="318">
        <f>AZ6/10+5</f>
        <v>13</v>
      </c>
      <c r="BB6" s="280">
        <v>85</v>
      </c>
      <c r="BC6" s="318">
        <f>BB6/10+5</f>
        <v>13.5</v>
      </c>
      <c r="BD6" s="280">
        <v>90</v>
      </c>
      <c r="BE6" s="318">
        <f>BD6/10+5</f>
        <v>14</v>
      </c>
      <c r="BF6" s="280">
        <v>95</v>
      </c>
      <c r="BG6" s="318">
        <f>BF6/10+5</f>
        <v>14.5</v>
      </c>
      <c r="BH6" s="286"/>
      <c r="BI6" s="257">
        <v>10</v>
      </c>
      <c r="BJ6" s="314"/>
      <c r="BK6" s="258">
        <v>24</v>
      </c>
      <c r="BL6" s="314"/>
      <c r="BM6" s="258">
        <v>45</v>
      </c>
      <c r="BN6" s="314"/>
      <c r="BO6" s="258">
        <v>80</v>
      </c>
      <c r="BP6" s="315"/>
      <c r="BQ6" s="319">
        <v>10</v>
      </c>
      <c r="BR6" s="320"/>
      <c r="BS6" s="319">
        <v>10</v>
      </c>
      <c r="BT6" s="320"/>
      <c r="BU6" s="321">
        <v>5</v>
      </c>
      <c r="BV6" s="313"/>
      <c r="BW6" s="280">
        <v>5</v>
      </c>
      <c r="BX6" s="322"/>
      <c r="BY6" s="257"/>
      <c r="BZ6" s="258"/>
      <c r="CA6" s="258"/>
      <c r="CB6" s="275"/>
      <c r="CC6" s="258"/>
      <c r="CD6" s="258"/>
      <c r="CE6" s="258"/>
      <c r="CF6" s="258"/>
      <c r="CG6" s="258"/>
      <c r="CH6" s="258"/>
      <c r="CI6" s="258"/>
      <c r="CJ6" s="261"/>
      <c r="CK6" s="153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53"/>
      <c r="CZ6" s="323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</row>
    <row r="7" spans="1:104" s="141" customFormat="1" ht="12.75" thickBot="1" thickTop="1">
      <c r="A7" s="107"/>
      <c r="B7" s="75" t="s">
        <v>65</v>
      </c>
      <c r="C7" s="73"/>
      <c r="D7" s="242"/>
      <c r="E7" s="74"/>
      <c r="F7" s="75"/>
      <c r="G7" s="76"/>
      <c r="H7" s="75"/>
      <c r="I7" s="75"/>
      <c r="J7" s="75"/>
      <c r="K7" s="74"/>
      <c r="L7" s="74"/>
      <c r="M7" s="208" t="s">
        <v>66</v>
      </c>
      <c r="N7" s="138">
        <v>54</v>
      </c>
      <c r="O7" s="139"/>
      <c r="P7" s="137"/>
      <c r="Q7" s="137">
        <v>54</v>
      </c>
      <c r="R7" s="139"/>
      <c r="S7" s="137"/>
      <c r="T7" s="137">
        <v>100</v>
      </c>
      <c r="U7" s="139"/>
      <c r="V7" s="137"/>
      <c r="W7" s="137">
        <v>100</v>
      </c>
      <c r="X7" s="139"/>
      <c r="Y7" s="137"/>
      <c r="Z7" s="137">
        <v>100</v>
      </c>
      <c r="AA7" s="139"/>
      <c r="AB7" s="305"/>
      <c r="AC7" s="222">
        <v>24</v>
      </c>
      <c r="AD7" s="327">
        <f>IF($AC7=0," ",VLOOKUP($AC7,'CAP Stanine'!$A$2:$B$56,2))</f>
        <v>9</v>
      </c>
      <c r="AE7" s="135">
        <v>42</v>
      </c>
      <c r="AF7" s="135">
        <v>42</v>
      </c>
      <c r="AG7" s="138">
        <v>30</v>
      </c>
      <c r="AH7" s="137">
        <v>30</v>
      </c>
      <c r="AI7" s="137">
        <v>30</v>
      </c>
      <c r="AJ7" s="137">
        <v>30</v>
      </c>
      <c r="AK7" s="137">
        <v>30</v>
      </c>
      <c r="AL7" s="234">
        <v>30</v>
      </c>
      <c r="AM7" s="234">
        <v>30</v>
      </c>
      <c r="AN7" s="137">
        <v>30</v>
      </c>
      <c r="AO7" s="137">
        <v>30</v>
      </c>
      <c r="AP7" s="234">
        <v>30</v>
      </c>
      <c r="AQ7" s="234">
        <v>30</v>
      </c>
      <c r="AR7" s="259">
        <v>100</v>
      </c>
      <c r="AS7" s="274">
        <v>100</v>
      </c>
      <c r="AT7" s="274">
        <v>100</v>
      </c>
      <c r="AU7" s="274">
        <v>100</v>
      </c>
      <c r="AV7" s="274">
        <v>100</v>
      </c>
      <c r="AW7" s="274">
        <v>100</v>
      </c>
      <c r="AX7" s="274">
        <v>100</v>
      </c>
      <c r="AY7" s="274">
        <v>100</v>
      </c>
      <c r="AZ7" s="259">
        <v>100</v>
      </c>
      <c r="BA7" s="274">
        <v>100</v>
      </c>
      <c r="BB7" s="274">
        <v>100</v>
      </c>
      <c r="BC7" s="274">
        <v>100</v>
      </c>
      <c r="BD7" s="274">
        <v>100</v>
      </c>
      <c r="BE7" s="274">
        <v>100</v>
      </c>
      <c r="BF7" s="274">
        <v>100</v>
      </c>
      <c r="BG7" s="274">
        <v>100</v>
      </c>
      <c r="BH7" s="287"/>
      <c r="BI7" s="138">
        <v>80</v>
      </c>
      <c r="BJ7" s="139">
        <v>13.03</v>
      </c>
      <c r="BK7" s="137">
        <v>80</v>
      </c>
      <c r="BL7" s="139">
        <v>13.03</v>
      </c>
      <c r="BM7" s="137">
        <v>80</v>
      </c>
      <c r="BN7" s="139">
        <v>13.03</v>
      </c>
      <c r="BO7" s="137">
        <v>80</v>
      </c>
      <c r="BP7" s="136">
        <v>13.03</v>
      </c>
      <c r="BQ7" s="222">
        <v>15</v>
      </c>
      <c r="BR7" s="225"/>
      <c r="BS7" s="222">
        <v>15</v>
      </c>
      <c r="BT7" s="225"/>
      <c r="BU7" s="184">
        <v>100</v>
      </c>
      <c r="BV7" s="140"/>
      <c r="BW7" s="136">
        <v>37</v>
      </c>
      <c r="BX7" s="155"/>
      <c r="BY7" s="259">
        <v>33</v>
      </c>
      <c r="BZ7" s="260">
        <v>33</v>
      </c>
      <c r="CA7" s="260">
        <v>33</v>
      </c>
      <c r="CB7" s="276">
        <v>100</v>
      </c>
      <c r="CC7" s="260">
        <v>100</v>
      </c>
      <c r="CD7" s="260">
        <v>100</v>
      </c>
      <c r="CE7" s="260">
        <v>100</v>
      </c>
      <c r="CF7" s="260">
        <v>200</v>
      </c>
      <c r="CG7" s="260">
        <v>200</v>
      </c>
      <c r="CH7" s="260">
        <v>200</v>
      </c>
      <c r="CI7" s="260">
        <v>400</v>
      </c>
      <c r="CJ7" s="345">
        <v>400</v>
      </c>
      <c r="CK7" s="153"/>
      <c r="CY7" s="153"/>
      <c r="CZ7" s="150"/>
    </row>
    <row r="8" spans="2:131" s="3" customFormat="1" ht="12" customHeight="1" thickTop="1">
      <c r="B8" s="68"/>
      <c r="C8" s="69"/>
      <c r="D8" s="85"/>
      <c r="E8" s="70"/>
      <c r="F8" s="68"/>
      <c r="G8" s="52"/>
      <c r="H8" s="68"/>
      <c r="I8" s="68"/>
      <c r="J8" s="68"/>
      <c r="K8" s="70"/>
      <c r="L8" s="70"/>
      <c r="M8" s="71" t="s">
        <v>268</v>
      </c>
      <c r="N8" s="53" t="s">
        <v>262</v>
      </c>
      <c r="O8" s="78"/>
      <c r="P8" s="79"/>
      <c r="Q8" s="79" t="s">
        <v>262</v>
      </c>
      <c r="R8" s="78"/>
      <c r="S8" s="79"/>
      <c r="T8" s="79" t="s">
        <v>262</v>
      </c>
      <c r="U8" s="78"/>
      <c r="V8" s="79"/>
      <c r="W8" s="79" t="s">
        <v>262</v>
      </c>
      <c r="X8" s="78"/>
      <c r="Y8" s="79"/>
      <c r="Z8" s="79" t="s">
        <v>263</v>
      </c>
      <c r="AA8" s="78"/>
      <c r="AB8" s="121"/>
      <c r="AC8" s="110" t="s">
        <v>262</v>
      </c>
      <c r="AD8" s="121"/>
      <c r="AE8" s="77" t="s">
        <v>262</v>
      </c>
      <c r="AF8" s="77" t="s">
        <v>262</v>
      </c>
      <c r="AG8" s="53" t="s">
        <v>262</v>
      </c>
      <c r="AH8" s="79" t="s">
        <v>262</v>
      </c>
      <c r="AI8" s="79" t="s">
        <v>262</v>
      </c>
      <c r="AJ8" s="79" t="s">
        <v>263</v>
      </c>
      <c r="AK8" s="79" t="s">
        <v>263</v>
      </c>
      <c r="AL8" s="79" t="s">
        <v>263</v>
      </c>
      <c r="AM8" s="81" t="s">
        <v>263</v>
      </c>
      <c r="AN8" s="79" t="s">
        <v>373</v>
      </c>
      <c r="AO8" s="79" t="s">
        <v>373</v>
      </c>
      <c r="AP8" s="79" t="s">
        <v>373</v>
      </c>
      <c r="AQ8" s="81" t="s">
        <v>373</v>
      </c>
      <c r="AR8" s="53" t="s">
        <v>263</v>
      </c>
      <c r="AS8" s="79"/>
      <c r="AT8" s="79" t="s">
        <v>263</v>
      </c>
      <c r="AU8" s="79"/>
      <c r="AV8" s="79" t="s">
        <v>263</v>
      </c>
      <c r="AW8" s="79"/>
      <c r="AX8" s="79" t="s">
        <v>263</v>
      </c>
      <c r="AY8" s="121"/>
      <c r="AZ8" s="53" t="s">
        <v>373</v>
      </c>
      <c r="BA8" s="79"/>
      <c r="BB8" s="79" t="s">
        <v>373</v>
      </c>
      <c r="BC8" s="79"/>
      <c r="BD8" s="79" t="s">
        <v>373</v>
      </c>
      <c r="BE8" s="79"/>
      <c r="BF8" s="79" t="s">
        <v>373</v>
      </c>
      <c r="BG8" s="121"/>
      <c r="BH8" s="288"/>
      <c r="BI8" s="53" t="s">
        <v>263</v>
      </c>
      <c r="BJ8" s="78"/>
      <c r="BK8" s="79" t="s">
        <v>263</v>
      </c>
      <c r="BL8" s="81"/>
      <c r="BM8" s="79" t="s">
        <v>373</v>
      </c>
      <c r="BN8" s="81"/>
      <c r="BO8" s="81" t="s">
        <v>373</v>
      </c>
      <c r="BP8" s="81"/>
      <c r="BQ8" s="110" t="s">
        <v>262</v>
      </c>
      <c r="BR8" s="121"/>
      <c r="BS8" s="110" t="s">
        <v>262</v>
      </c>
      <c r="BT8" s="121"/>
      <c r="BU8" s="185" t="s">
        <v>263</v>
      </c>
      <c r="BV8" s="134"/>
      <c r="BW8" s="80" t="s">
        <v>263</v>
      </c>
      <c r="BX8" s="81"/>
      <c r="BY8" s="53" t="s">
        <v>262</v>
      </c>
      <c r="BZ8" s="79" t="s">
        <v>262</v>
      </c>
      <c r="CA8" s="79" t="s">
        <v>262</v>
      </c>
      <c r="CB8" s="81" t="s">
        <v>262</v>
      </c>
      <c r="CC8" s="79" t="s">
        <v>263</v>
      </c>
      <c r="CD8" s="79" t="s">
        <v>263</v>
      </c>
      <c r="CE8" s="79" t="s">
        <v>263</v>
      </c>
      <c r="CF8" s="79" t="s">
        <v>263</v>
      </c>
      <c r="CG8" s="79" t="s">
        <v>373</v>
      </c>
      <c r="CH8" s="79" t="s">
        <v>373</v>
      </c>
      <c r="CI8" s="79" t="s">
        <v>373</v>
      </c>
      <c r="CJ8" s="121" t="s">
        <v>373</v>
      </c>
      <c r="CK8" s="143"/>
      <c r="CY8" s="143"/>
      <c r="CZ8" s="151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</row>
    <row r="9" spans="2:104" s="93" customFormat="1" ht="11.2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71" t="s">
        <v>269</v>
      </c>
      <c r="N9" s="54" t="s">
        <v>264</v>
      </c>
      <c r="O9" s="87"/>
      <c r="P9" s="88"/>
      <c r="Q9" s="88" t="s">
        <v>265</v>
      </c>
      <c r="R9" s="87"/>
      <c r="S9" s="88"/>
      <c r="T9" s="88" t="s">
        <v>266</v>
      </c>
      <c r="U9" s="87"/>
      <c r="V9" s="88"/>
      <c r="W9" s="88" t="s">
        <v>267</v>
      </c>
      <c r="X9" s="87"/>
      <c r="Y9" s="88"/>
      <c r="Z9" s="88" t="s">
        <v>264</v>
      </c>
      <c r="AA9" s="87"/>
      <c r="AB9" s="122"/>
      <c r="AC9" s="111" t="s">
        <v>264</v>
      </c>
      <c r="AD9" s="122"/>
      <c r="AE9" s="86" t="s">
        <v>264</v>
      </c>
      <c r="AF9" s="86" t="s">
        <v>265</v>
      </c>
      <c r="AG9" s="53" t="s">
        <v>265</v>
      </c>
      <c r="AH9" s="79" t="s">
        <v>266</v>
      </c>
      <c r="AI9" s="79" t="s">
        <v>270</v>
      </c>
      <c r="AJ9" s="79" t="s">
        <v>264</v>
      </c>
      <c r="AK9" s="79" t="s">
        <v>265</v>
      </c>
      <c r="AL9" s="79" t="s">
        <v>266</v>
      </c>
      <c r="AM9" s="81" t="s">
        <v>267</v>
      </c>
      <c r="AN9" s="79" t="s">
        <v>264</v>
      </c>
      <c r="AO9" s="79" t="s">
        <v>265</v>
      </c>
      <c r="AP9" s="79" t="s">
        <v>266</v>
      </c>
      <c r="AQ9" s="81" t="s">
        <v>267</v>
      </c>
      <c r="AR9" s="53" t="s">
        <v>264</v>
      </c>
      <c r="AS9" s="80"/>
      <c r="AT9" s="80" t="s">
        <v>265</v>
      </c>
      <c r="AU9" s="78"/>
      <c r="AV9" s="88" t="s">
        <v>266</v>
      </c>
      <c r="AW9" s="80"/>
      <c r="AX9" s="80" t="s">
        <v>267</v>
      </c>
      <c r="AY9" s="80"/>
      <c r="AZ9" s="53" t="s">
        <v>264</v>
      </c>
      <c r="BA9" s="80"/>
      <c r="BB9" s="80" t="s">
        <v>265</v>
      </c>
      <c r="BC9" s="78"/>
      <c r="BD9" s="88" t="s">
        <v>266</v>
      </c>
      <c r="BE9" s="80"/>
      <c r="BF9" s="80" t="s">
        <v>267</v>
      </c>
      <c r="BG9" s="80"/>
      <c r="BH9" s="289"/>
      <c r="BI9" s="54" t="s">
        <v>264</v>
      </c>
      <c r="BJ9" s="87"/>
      <c r="BK9" s="88" t="s">
        <v>266</v>
      </c>
      <c r="BL9" s="82"/>
      <c r="BM9" s="88" t="s">
        <v>264</v>
      </c>
      <c r="BN9" s="82"/>
      <c r="BO9" s="82" t="s">
        <v>266</v>
      </c>
      <c r="BP9" s="82"/>
      <c r="BQ9" s="111" t="s">
        <v>264</v>
      </c>
      <c r="BR9" s="122"/>
      <c r="BS9" s="111" t="s">
        <v>266</v>
      </c>
      <c r="BT9" s="122"/>
      <c r="BU9" s="186" t="s">
        <v>264</v>
      </c>
      <c r="BV9" s="114"/>
      <c r="BW9" s="89" t="s">
        <v>264</v>
      </c>
      <c r="BX9" s="82"/>
      <c r="BY9" s="54" t="s">
        <v>264</v>
      </c>
      <c r="BZ9" s="88" t="s">
        <v>265</v>
      </c>
      <c r="CA9" s="88" t="s">
        <v>266</v>
      </c>
      <c r="CB9" s="82" t="s">
        <v>267</v>
      </c>
      <c r="CC9" s="79" t="s">
        <v>264</v>
      </c>
      <c r="CD9" s="79" t="s">
        <v>265</v>
      </c>
      <c r="CE9" s="79" t="s">
        <v>266</v>
      </c>
      <c r="CF9" s="79" t="s">
        <v>267</v>
      </c>
      <c r="CG9" s="79" t="s">
        <v>264</v>
      </c>
      <c r="CH9" s="79" t="s">
        <v>265</v>
      </c>
      <c r="CI9" s="79" t="s">
        <v>266</v>
      </c>
      <c r="CJ9" s="121" t="s">
        <v>267</v>
      </c>
      <c r="CK9" s="92"/>
      <c r="CY9" s="92"/>
      <c r="CZ9" s="152"/>
    </row>
    <row r="10" spans="1:104" s="3" customFormat="1" ht="94.5" customHeight="1">
      <c r="A10" s="97" t="s">
        <v>234</v>
      </c>
      <c r="B10" s="97" t="s">
        <v>1</v>
      </c>
      <c r="C10" s="97" t="s">
        <v>235</v>
      </c>
      <c r="D10" s="97" t="s">
        <v>253</v>
      </c>
      <c r="E10" s="97" t="s">
        <v>252</v>
      </c>
      <c r="F10" s="97" t="s">
        <v>254</v>
      </c>
      <c r="G10" s="97" t="s">
        <v>255</v>
      </c>
      <c r="H10" s="97" t="s">
        <v>42</v>
      </c>
      <c r="I10" s="97" t="s">
        <v>2</v>
      </c>
      <c r="J10" s="97" t="s">
        <v>233</v>
      </c>
      <c r="K10" s="98" t="s">
        <v>40</v>
      </c>
      <c r="L10" s="97" t="s">
        <v>256</v>
      </c>
      <c r="M10" s="97" t="s">
        <v>294</v>
      </c>
      <c r="N10" s="216" t="s">
        <v>69</v>
      </c>
      <c r="O10" s="99" t="s">
        <v>275</v>
      </c>
      <c r="P10" s="97" t="s">
        <v>3</v>
      </c>
      <c r="Q10" s="97" t="s">
        <v>69</v>
      </c>
      <c r="R10" s="99" t="s">
        <v>275</v>
      </c>
      <c r="S10" s="97" t="s">
        <v>3</v>
      </c>
      <c r="T10" s="97" t="s">
        <v>69</v>
      </c>
      <c r="U10" s="99" t="s">
        <v>275</v>
      </c>
      <c r="V10" s="98" t="s">
        <v>3</v>
      </c>
      <c r="W10" s="97" t="s">
        <v>69</v>
      </c>
      <c r="X10" s="99" t="s">
        <v>275</v>
      </c>
      <c r="Y10" s="98" t="s">
        <v>3</v>
      </c>
      <c r="Z10" s="97" t="s">
        <v>69</v>
      </c>
      <c r="AA10" s="99" t="s">
        <v>275</v>
      </c>
      <c r="AB10" s="98" t="s">
        <v>3</v>
      </c>
      <c r="AC10" s="112" t="s">
        <v>230</v>
      </c>
      <c r="AD10" s="123" t="s">
        <v>277</v>
      </c>
      <c r="AE10" s="100" t="s">
        <v>231</v>
      </c>
      <c r="AF10" s="100" t="s">
        <v>231</v>
      </c>
      <c r="AG10" s="156" t="s">
        <v>225</v>
      </c>
      <c r="AH10" s="164" t="s">
        <v>225</v>
      </c>
      <c r="AI10" s="164" t="s">
        <v>225</v>
      </c>
      <c r="AJ10" s="164" t="s">
        <v>225</v>
      </c>
      <c r="AK10" s="164" t="s">
        <v>225</v>
      </c>
      <c r="AL10" s="165" t="s">
        <v>225</v>
      </c>
      <c r="AM10" s="165" t="s">
        <v>225</v>
      </c>
      <c r="AN10" s="164" t="s">
        <v>225</v>
      </c>
      <c r="AO10" s="164" t="s">
        <v>225</v>
      </c>
      <c r="AP10" s="165" t="s">
        <v>225</v>
      </c>
      <c r="AQ10" s="165" t="s">
        <v>225</v>
      </c>
      <c r="AR10" s="156" t="s">
        <v>271</v>
      </c>
      <c r="AS10" s="166" t="s">
        <v>272</v>
      </c>
      <c r="AT10" s="166" t="s">
        <v>271</v>
      </c>
      <c r="AU10" s="166" t="s">
        <v>272</v>
      </c>
      <c r="AV10" s="166" t="s">
        <v>271</v>
      </c>
      <c r="AW10" s="166" t="s">
        <v>272</v>
      </c>
      <c r="AX10" s="166" t="s">
        <v>271</v>
      </c>
      <c r="AY10" s="166" t="s">
        <v>272</v>
      </c>
      <c r="AZ10" s="156" t="s">
        <v>271</v>
      </c>
      <c r="BA10" s="166" t="s">
        <v>272</v>
      </c>
      <c r="BB10" s="166" t="s">
        <v>271</v>
      </c>
      <c r="BC10" s="166" t="s">
        <v>272</v>
      </c>
      <c r="BD10" s="166" t="s">
        <v>271</v>
      </c>
      <c r="BE10" s="166" t="s">
        <v>272</v>
      </c>
      <c r="BF10" s="166" t="s">
        <v>271</v>
      </c>
      <c r="BG10" s="166" t="s">
        <v>272</v>
      </c>
      <c r="BH10" s="290"/>
      <c r="BI10" s="156" t="s">
        <v>223</v>
      </c>
      <c r="BJ10" s="163" t="s">
        <v>224</v>
      </c>
      <c r="BK10" s="164" t="s">
        <v>223</v>
      </c>
      <c r="BL10" s="163" t="s">
        <v>224</v>
      </c>
      <c r="BM10" s="164" t="s">
        <v>223</v>
      </c>
      <c r="BN10" s="163" t="s">
        <v>224</v>
      </c>
      <c r="BO10" s="165" t="s">
        <v>223</v>
      </c>
      <c r="BP10" s="166" t="s">
        <v>224</v>
      </c>
      <c r="BQ10" s="112" t="s">
        <v>71</v>
      </c>
      <c r="BR10" s="123" t="s">
        <v>6</v>
      </c>
      <c r="BS10" s="112" t="s">
        <v>71</v>
      </c>
      <c r="BT10" s="123" t="s">
        <v>6</v>
      </c>
      <c r="BU10" s="112" t="s">
        <v>36</v>
      </c>
      <c r="BV10" s="115" t="s">
        <v>58</v>
      </c>
      <c r="BW10" s="99" t="s">
        <v>238</v>
      </c>
      <c r="BX10" s="98" t="s">
        <v>59</v>
      </c>
      <c r="BY10" s="253" t="s">
        <v>250</v>
      </c>
      <c r="BZ10" s="164" t="s">
        <v>250</v>
      </c>
      <c r="CA10" s="164" t="s">
        <v>250</v>
      </c>
      <c r="CB10" s="165" t="s">
        <v>250</v>
      </c>
      <c r="CC10" s="164" t="s">
        <v>250</v>
      </c>
      <c r="CD10" s="164" t="s">
        <v>250</v>
      </c>
      <c r="CE10" s="164" t="s">
        <v>250</v>
      </c>
      <c r="CF10" s="164" t="s">
        <v>250</v>
      </c>
      <c r="CG10" s="164" t="s">
        <v>250</v>
      </c>
      <c r="CH10" s="164" t="s">
        <v>250</v>
      </c>
      <c r="CI10" s="164" t="s">
        <v>250</v>
      </c>
      <c r="CJ10" s="346" t="s">
        <v>250</v>
      </c>
      <c r="CK10" s="143"/>
      <c r="CY10" s="143"/>
      <c r="CZ10" s="97"/>
    </row>
    <row r="11" spans="1:88" ht="12.75">
      <c r="A11" s="262"/>
      <c r="B11" s="95">
        <v>1</v>
      </c>
      <c r="C11" s="96"/>
      <c r="D11" s="90" t="s">
        <v>303</v>
      </c>
      <c r="E11" s="90" t="s">
        <v>304</v>
      </c>
      <c r="F11" s="96">
        <v>34041</v>
      </c>
      <c r="G11" s="96">
        <f ca="1">NOW()</f>
        <v>38405.922545023146</v>
      </c>
      <c r="H11" s="90"/>
      <c r="I11" s="90" t="s">
        <v>37</v>
      </c>
      <c r="J11" s="273" t="s">
        <v>229</v>
      </c>
      <c r="K11" s="273" t="s">
        <v>257</v>
      </c>
      <c r="L11" s="94" t="str">
        <f aca="true" t="shared" si="0" ref="L11:L74">D11&amp;" "&amp;E11</f>
        <v>ANNA EXEMPLARY</v>
      </c>
      <c r="M11" s="94">
        <f aca="true" t="shared" si="1" ref="M11:M42">G11-F11</f>
        <v>4364.922545023146</v>
      </c>
      <c r="N11" s="55">
        <v>5</v>
      </c>
      <c r="O11" s="304">
        <f>IF($N11=0," ",VLOOKUP($N11,'Letter ID Stanine'!$A$2:$B$56,2))</f>
        <v>1</v>
      </c>
      <c r="P11" s="56"/>
      <c r="Q11" s="302">
        <v>15</v>
      </c>
      <c r="R11" s="304">
        <f>IF($Q11=0," ",VLOOKUP($Q11,'Letter ID Stanine'!$A$2:$B$56,2))</f>
        <v>2</v>
      </c>
      <c r="S11" s="56"/>
      <c r="T11" s="59">
        <v>29</v>
      </c>
      <c r="U11" s="304">
        <f>IF($T11=0," ",VLOOKUP($T11,'Letter ID Stanine'!$A$2:$B$56,2))</f>
        <v>3</v>
      </c>
      <c r="V11" s="56"/>
      <c r="W11" s="59">
        <v>39</v>
      </c>
      <c r="X11" s="304">
        <f>IF($W11=0," ",VLOOKUP($W11,'Letter ID Stanine'!$A$2:$B$56,2))</f>
        <v>3</v>
      </c>
      <c r="Y11" s="56"/>
      <c r="Z11" s="59">
        <v>49</v>
      </c>
      <c r="AA11" s="304">
        <f>IF($Z11=0," ",VLOOKUP($Z11,'Letter ID Stanine'!$A$2:$B$56,2))</f>
        <v>4</v>
      </c>
      <c r="AB11" s="56"/>
      <c r="AC11" s="223">
        <v>1</v>
      </c>
      <c r="AD11" s="328">
        <f>IF($AC11=0,0,VLOOKUP($AC11,'CAP Stanine'!$A$2:$B$56,2))</f>
        <v>1</v>
      </c>
      <c r="AE11" s="101">
        <v>8</v>
      </c>
      <c r="AF11" s="101">
        <v>9</v>
      </c>
      <c r="AG11" s="169">
        <v>1</v>
      </c>
      <c r="AH11" s="168">
        <v>2</v>
      </c>
      <c r="AI11" s="168">
        <v>3</v>
      </c>
      <c r="AJ11" s="168">
        <v>5</v>
      </c>
      <c r="AK11" s="168">
        <v>12</v>
      </c>
      <c r="AL11" s="246">
        <v>14</v>
      </c>
      <c r="AM11" s="246">
        <v>15</v>
      </c>
      <c r="AN11" s="168">
        <v>17</v>
      </c>
      <c r="AO11" s="168">
        <v>18</v>
      </c>
      <c r="AP11" s="246">
        <v>19</v>
      </c>
      <c r="AQ11" s="246">
        <v>20</v>
      </c>
      <c r="AR11" s="169">
        <v>34</v>
      </c>
      <c r="AS11" s="303">
        <f>AR11/10+5</f>
        <v>8.4</v>
      </c>
      <c r="AT11" s="246">
        <v>65</v>
      </c>
      <c r="AU11" s="303">
        <f>AT11/10+5</f>
        <v>11.5</v>
      </c>
      <c r="AV11" s="246">
        <v>69</v>
      </c>
      <c r="AW11" s="303">
        <f aca="true" t="shared" si="2" ref="AW11:AW42">AV11/10+5</f>
        <v>11.9</v>
      </c>
      <c r="AX11" s="246">
        <v>76</v>
      </c>
      <c r="AY11" s="303">
        <f aca="true" t="shared" si="3" ref="AY11:AY42">AX11/10+5</f>
        <v>12.6</v>
      </c>
      <c r="AZ11" s="169">
        <v>79</v>
      </c>
      <c r="BA11" s="336">
        <f aca="true" t="shared" si="4" ref="BA11:BA42">AZ11/10+5</f>
        <v>12.9</v>
      </c>
      <c r="BB11" s="246">
        <v>85</v>
      </c>
      <c r="BC11" s="303">
        <f aca="true" t="shared" si="5" ref="BC11:BC42">BB11/10+5</f>
        <v>13.5</v>
      </c>
      <c r="BD11" s="246">
        <v>90</v>
      </c>
      <c r="BE11" s="303">
        <f aca="true" t="shared" si="6" ref="BE11:BE74">BD11/10+5</f>
        <v>14</v>
      </c>
      <c r="BF11" s="246">
        <v>95</v>
      </c>
      <c r="BG11" s="303">
        <f aca="true" t="shared" si="7" ref="BG11:BG74">BF11/10+5</f>
        <v>14.5</v>
      </c>
      <c r="BH11" s="291"/>
      <c r="BI11" s="55">
        <v>6</v>
      </c>
      <c r="BJ11" s="167" t="str">
        <f>IF(BI11=0," ",IF($I11="F",VLOOKUP(BI11,'BURT-Word-Age-Bands'!$A$1:$H$82,4),VLOOKUP(BI11,'BURT-Word-Age-Bands'!$A$1:$H$82,7)))</f>
        <v>0</v>
      </c>
      <c r="BK11" s="59">
        <v>24</v>
      </c>
      <c r="BL11" s="167" t="str">
        <f>IF(BK11=0," ",IF($I11="F",VLOOKUP(BK11,'BURT-Word-Age-Bands'!$A$1:$H$82,4),VLOOKUP(BK11,'BURT-Word-Age-Bands'!$A$1:$H$82,7)))</f>
        <v>6.11</v>
      </c>
      <c r="BM11" s="59">
        <v>45</v>
      </c>
      <c r="BN11" s="167" t="str">
        <f>IF(BM11=0," ",IF($I11="F",VLOOKUP(BM11,'BURT-Word-Age-Bands'!$A$1:$H$82,4),VLOOKUP(BM11,'BURT-Word-Age-Bands'!$A$1:$H$82,7)))</f>
        <v>8.09</v>
      </c>
      <c r="BO11" s="59">
        <v>79</v>
      </c>
      <c r="BP11" s="167" t="str">
        <f>IF(BO11=0," ",IF($I11="F",VLOOKUP(BO11,'BURT-Word-Age-Bands'!$A$1:$H$82,4),VLOOKUP(BO11,'BURT-Word-Age-Bands'!$A$1:$H$82,7)))</f>
        <v>13.03</v>
      </c>
      <c r="BQ11" s="223">
        <v>9</v>
      </c>
      <c r="BR11" s="226"/>
      <c r="BS11" s="223">
        <v>10</v>
      </c>
      <c r="BT11" s="226"/>
      <c r="BU11" s="187">
        <v>4</v>
      </c>
      <c r="BV11" s="116"/>
      <c r="BW11" s="168">
        <v>5</v>
      </c>
      <c r="BX11" s="56"/>
      <c r="BY11" s="55">
        <v>33</v>
      </c>
      <c r="BZ11" s="59">
        <v>33</v>
      </c>
      <c r="CA11" s="59">
        <v>33</v>
      </c>
      <c r="CB11" s="324">
        <v>100</v>
      </c>
      <c r="CC11" s="59">
        <v>100</v>
      </c>
      <c r="CD11" s="59">
        <v>100</v>
      </c>
      <c r="CE11" s="59">
        <v>100</v>
      </c>
      <c r="CF11" s="59">
        <v>200</v>
      </c>
      <c r="CG11" s="59">
        <v>200</v>
      </c>
      <c r="CH11" s="59">
        <v>200</v>
      </c>
      <c r="CI11" s="59">
        <v>400</v>
      </c>
      <c r="CJ11" s="328">
        <v>400</v>
      </c>
    </row>
    <row r="12" spans="1:88" ht="12.75">
      <c r="A12" s="262"/>
      <c r="B12" s="95">
        <v>2</v>
      </c>
      <c r="C12" s="96"/>
      <c r="D12" s="90" t="s">
        <v>305</v>
      </c>
      <c r="E12" s="90" t="s">
        <v>306</v>
      </c>
      <c r="F12" s="96">
        <v>34416</v>
      </c>
      <c r="G12" s="96">
        <f aca="true" ca="1" t="shared" si="8" ref="G12:G75">NOW()</f>
        <v>38405.922545023146</v>
      </c>
      <c r="H12" s="90"/>
      <c r="I12" s="90" t="s">
        <v>38</v>
      </c>
      <c r="J12" s="273" t="s">
        <v>229</v>
      </c>
      <c r="K12" s="273" t="s">
        <v>258</v>
      </c>
      <c r="L12" s="94" t="str">
        <f t="shared" si="0"/>
        <v>DAVID AYLWARD</v>
      </c>
      <c r="M12" s="94">
        <f t="shared" si="1"/>
        <v>3989.922545023146</v>
      </c>
      <c r="N12" s="55"/>
      <c r="O12" s="304" t="str">
        <f>IF($N12=0," ",VLOOKUP($N12,'Letter ID Stanine'!$A$2:$B$56,2))</f>
        <v> </v>
      </c>
      <c r="P12" s="56"/>
      <c r="Q12" s="302"/>
      <c r="R12" s="304" t="str">
        <f>IF($Q12=0," ",VLOOKUP($Q12,'Letter ID Stanine'!$A$2:$B$56,2))</f>
        <v> </v>
      </c>
      <c r="S12" s="56"/>
      <c r="T12" s="59"/>
      <c r="U12" s="304" t="str">
        <f>IF($T12=0," ",VLOOKUP($T12,'Letter ID Stanine'!$A$2:$B$56,2))</f>
        <v> </v>
      </c>
      <c r="V12" s="56"/>
      <c r="W12" s="59"/>
      <c r="X12" s="304" t="str">
        <f>IF($W12=0," ",VLOOKUP($W12,'Letter ID Stanine'!$A$2:$B$56,2))</f>
        <v> </v>
      </c>
      <c r="Y12" s="56"/>
      <c r="Z12" s="59"/>
      <c r="AA12" s="304" t="str">
        <f>IF($Z12=0," ",VLOOKUP($Z12,'Letter ID Stanine'!$A$2:$B$56,2))</f>
        <v> </v>
      </c>
      <c r="AB12" s="56"/>
      <c r="AC12" s="223">
        <v>24</v>
      </c>
      <c r="AD12" s="328">
        <f>IF($AC12=0,0,VLOOKUP($AC12,'CAP Stanine'!$A$2:$B$56,2))</f>
        <v>9</v>
      </c>
      <c r="AE12" s="101"/>
      <c r="AF12" s="101"/>
      <c r="AG12" s="169"/>
      <c r="AH12" s="168"/>
      <c r="AI12" s="168"/>
      <c r="AJ12" s="168"/>
      <c r="AK12" s="168"/>
      <c r="AL12" s="246"/>
      <c r="AM12" s="246"/>
      <c r="AN12" s="168"/>
      <c r="AO12" s="168"/>
      <c r="AP12" s="246"/>
      <c r="AQ12" s="246"/>
      <c r="AR12" s="169"/>
      <c r="AS12" s="303">
        <f aca="true" t="shared" si="9" ref="AS12:AU75">AR12/10+5</f>
        <v>5</v>
      </c>
      <c r="AT12" s="246"/>
      <c r="AU12" s="303">
        <f t="shared" si="9"/>
        <v>5</v>
      </c>
      <c r="AV12" s="246"/>
      <c r="AW12" s="303">
        <f t="shared" si="2"/>
        <v>5</v>
      </c>
      <c r="AX12" s="246"/>
      <c r="AY12" s="303">
        <f t="shared" si="3"/>
        <v>5</v>
      </c>
      <c r="AZ12" s="169"/>
      <c r="BA12" s="303">
        <f t="shared" si="4"/>
        <v>5</v>
      </c>
      <c r="BB12" s="246"/>
      <c r="BC12" s="303">
        <f t="shared" si="5"/>
        <v>5</v>
      </c>
      <c r="BD12" s="246"/>
      <c r="BE12" s="303">
        <f t="shared" si="6"/>
        <v>5</v>
      </c>
      <c r="BF12" s="246"/>
      <c r="BG12" s="303">
        <f t="shared" si="7"/>
        <v>5</v>
      </c>
      <c r="BH12" s="291"/>
      <c r="BI12" s="55"/>
      <c r="BJ12" s="167" t="str">
        <f>IF(BI12=0," ",IF($I12="F",VLOOKUP(BI12,'BURT-Word-Age-Bands'!$A$1:$H$82,4),VLOOKUP(BI12,'BURT-Word-Age-Bands'!$A$1:$H$82,7)))</f>
        <v> </v>
      </c>
      <c r="BK12" s="59"/>
      <c r="BL12" s="167" t="str">
        <f>IF(BK12=0," ",IF($I12="F",VLOOKUP(BK12,'BURT-Word-Age-Bands'!$A$1:$H$82,4),VLOOKUP(BK12,'BURT-Word-Age-Bands'!$A$1:$H$82,7)))</f>
        <v> </v>
      </c>
      <c r="BM12" s="59"/>
      <c r="BN12" s="167" t="str">
        <f>IF(BM12=0," ",IF($I12="F",VLOOKUP(BM12,'BURT-Word-Age-Bands'!$A$1:$H$82,4),VLOOKUP(BM12,'BURT-Word-Age-Bands'!$A$1:$H$82,7)))</f>
        <v> </v>
      </c>
      <c r="BO12" s="59"/>
      <c r="BP12" s="167" t="str">
        <f>IF(BO12=0," ",IF($I12="F",VLOOKUP(BO12,'BURT-Word-Age-Bands'!$A$1:$H$82,4),VLOOKUP(BO12,'BURT-Word-Age-Bands'!$A$1:$H$82,7)))</f>
        <v> </v>
      </c>
      <c r="BQ12" s="223"/>
      <c r="BR12" s="226"/>
      <c r="BS12" s="223"/>
      <c r="BT12" s="226"/>
      <c r="BU12" s="187"/>
      <c r="BV12" s="116"/>
      <c r="BW12" s="168"/>
      <c r="BX12" s="56"/>
      <c r="BY12" s="55"/>
      <c r="BZ12" s="59"/>
      <c r="CA12" s="59"/>
      <c r="CB12" s="324"/>
      <c r="CC12" s="59"/>
      <c r="CD12" s="59"/>
      <c r="CE12" s="59"/>
      <c r="CF12" s="59"/>
      <c r="CG12" s="59"/>
      <c r="CH12" s="59"/>
      <c r="CI12" s="59"/>
      <c r="CJ12" s="328"/>
    </row>
    <row r="13" spans="1:88" ht="12.75">
      <c r="A13" s="262"/>
      <c r="B13" s="95">
        <v>3</v>
      </c>
      <c r="C13" s="96"/>
      <c r="D13" s="90" t="s">
        <v>307</v>
      </c>
      <c r="E13" s="90" t="s">
        <v>308</v>
      </c>
      <c r="F13" s="96">
        <v>36055</v>
      </c>
      <c r="G13" s="96">
        <f ca="1" t="shared" si="8"/>
        <v>38405.922545023146</v>
      </c>
      <c r="H13" s="90"/>
      <c r="I13" s="90" t="s">
        <v>37</v>
      </c>
      <c r="J13" s="273" t="s">
        <v>229</v>
      </c>
      <c r="K13" s="273" t="s">
        <v>258</v>
      </c>
      <c r="L13" s="94" t="str">
        <f t="shared" si="0"/>
        <v>ANNE BACH</v>
      </c>
      <c r="M13" s="94">
        <f t="shared" si="1"/>
        <v>2350.922545023146</v>
      </c>
      <c r="N13" s="55"/>
      <c r="O13" s="304" t="str">
        <f>IF($N13=0," ",VLOOKUP($N13,'Letter ID Stanine'!$A$2:$B$56,2))</f>
        <v> </v>
      </c>
      <c r="P13" s="56"/>
      <c r="Q13" s="302"/>
      <c r="R13" s="304" t="str">
        <f>IF($Q13=0," ",VLOOKUP($Q13,'Letter ID Stanine'!$A$2:$B$56,2))</f>
        <v> </v>
      </c>
      <c r="S13" s="56"/>
      <c r="T13" s="59"/>
      <c r="U13" s="304" t="str">
        <f>IF($T13=0," ",VLOOKUP($T13,'Letter ID Stanine'!$A$2:$B$56,2))</f>
        <v> </v>
      </c>
      <c r="V13" s="56"/>
      <c r="W13" s="59"/>
      <c r="X13" s="304" t="str">
        <f>IF($W13=0," ",VLOOKUP($W13,'Letter ID Stanine'!$A$2:$B$56,2))</f>
        <v> </v>
      </c>
      <c r="Y13" s="56"/>
      <c r="Z13" s="59"/>
      <c r="AA13" s="304" t="str">
        <f>IF($Z13=0," ",VLOOKUP($Z13,'Letter ID Stanine'!$A$2:$B$56,2))</f>
        <v> </v>
      </c>
      <c r="AB13" s="56"/>
      <c r="AC13" s="223"/>
      <c r="AD13" s="328">
        <f>IF($AC13=0,0,VLOOKUP($AC13,'CAP Stanine'!$A$2:$B$56,2))</f>
        <v>0</v>
      </c>
      <c r="AE13" s="101"/>
      <c r="AF13" s="101"/>
      <c r="AG13" s="169"/>
      <c r="AH13" s="168"/>
      <c r="AI13" s="168"/>
      <c r="AJ13" s="168"/>
      <c r="AK13" s="168"/>
      <c r="AL13" s="246"/>
      <c r="AM13" s="246"/>
      <c r="AN13" s="168"/>
      <c r="AO13" s="168"/>
      <c r="AP13" s="246"/>
      <c r="AQ13" s="246"/>
      <c r="AR13" s="169"/>
      <c r="AS13" s="303">
        <f t="shared" si="9"/>
        <v>5</v>
      </c>
      <c r="AT13" s="246"/>
      <c r="AU13" s="303">
        <f t="shared" si="9"/>
        <v>5</v>
      </c>
      <c r="AV13" s="246"/>
      <c r="AW13" s="303">
        <f t="shared" si="2"/>
        <v>5</v>
      </c>
      <c r="AX13" s="246"/>
      <c r="AY13" s="303">
        <f t="shared" si="3"/>
        <v>5</v>
      </c>
      <c r="AZ13" s="169"/>
      <c r="BA13" s="303">
        <f t="shared" si="4"/>
        <v>5</v>
      </c>
      <c r="BB13" s="246"/>
      <c r="BC13" s="303">
        <f t="shared" si="5"/>
        <v>5</v>
      </c>
      <c r="BD13" s="246"/>
      <c r="BE13" s="303">
        <f t="shared" si="6"/>
        <v>5</v>
      </c>
      <c r="BF13" s="246"/>
      <c r="BG13" s="303">
        <f t="shared" si="7"/>
        <v>5</v>
      </c>
      <c r="BH13" s="291"/>
      <c r="BI13" s="55"/>
      <c r="BJ13" s="167" t="str">
        <f>IF(BI13=0," ",IF($I13="F",VLOOKUP(BI13,'BURT-Word-Age-Bands'!$A$1:$H$82,4),VLOOKUP(BI13,'BURT-Word-Age-Bands'!$A$1:$H$82,7)))</f>
        <v> </v>
      </c>
      <c r="BK13" s="59"/>
      <c r="BL13" s="167" t="str">
        <f>IF(BK13=0," ",IF($I13="F",VLOOKUP(BK13,'BURT-Word-Age-Bands'!$A$1:$H$82,4),VLOOKUP(BK13,'BURT-Word-Age-Bands'!$A$1:$H$82,7)))</f>
        <v> </v>
      </c>
      <c r="BM13" s="59"/>
      <c r="BN13" s="167" t="str">
        <f>IF(BM13=0," ",IF($I13="F",VLOOKUP(BM13,'BURT-Word-Age-Bands'!$A$1:$H$82,4),VLOOKUP(BM13,'BURT-Word-Age-Bands'!$A$1:$H$82,7)))</f>
        <v> </v>
      </c>
      <c r="BO13" s="59"/>
      <c r="BP13" s="167" t="str">
        <f>IF(BO13=0," ",IF($I13="F",VLOOKUP(BO13,'BURT-Word-Age-Bands'!$A$1:$H$82,4),VLOOKUP(BO13,'BURT-Word-Age-Bands'!$A$1:$H$82,7)))</f>
        <v> </v>
      </c>
      <c r="BQ13" s="223"/>
      <c r="BR13" s="226"/>
      <c r="BS13" s="223"/>
      <c r="BT13" s="226"/>
      <c r="BU13" s="187"/>
      <c r="BV13" s="116"/>
      <c r="BW13" s="168"/>
      <c r="BX13" s="56"/>
      <c r="BY13" s="55"/>
      <c r="BZ13" s="59"/>
      <c r="CA13" s="59"/>
      <c r="CB13" s="324"/>
      <c r="CC13" s="59"/>
      <c r="CD13" s="59"/>
      <c r="CE13" s="59"/>
      <c r="CF13" s="59"/>
      <c r="CG13" s="59"/>
      <c r="CH13" s="59"/>
      <c r="CI13" s="59"/>
      <c r="CJ13" s="328"/>
    </row>
    <row r="14" spans="1:88" ht="12.75">
      <c r="A14" s="262"/>
      <c r="B14" s="95">
        <v>4</v>
      </c>
      <c r="C14" s="96"/>
      <c r="D14" s="90" t="s">
        <v>309</v>
      </c>
      <c r="E14" s="90" t="s">
        <v>310</v>
      </c>
      <c r="F14" s="96">
        <v>35540</v>
      </c>
      <c r="G14" s="96">
        <f ca="1" t="shared" si="8"/>
        <v>38405.922545023146</v>
      </c>
      <c r="H14" s="90"/>
      <c r="I14" s="90" t="s">
        <v>38</v>
      </c>
      <c r="J14" s="273" t="s">
        <v>229</v>
      </c>
      <c r="K14" s="273" t="s">
        <v>258</v>
      </c>
      <c r="L14" s="94" t="str">
        <f t="shared" si="0"/>
        <v>FRED BURGUN</v>
      </c>
      <c r="M14" s="94">
        <f t="shared" si="1"/>
        <v>2865.922545023146</v>
      </c>
      <c r="N14" s="55"/>
      <c r="O14" s="304" t="str">
        <f>IF($N14=0," ",VLOOKUP($N14,'Letter ID Stanine'!$A$2:$B$56,2))</f>
        <v> </v>
      </c>
      <c r="P14" s="56"/>
      <c r="Q14" s="302"/>
      <c r="R14" s="304" t="str">
        <f>IF($Q14=0," ",VLOOKUP($Q14,'Letter ID Stanine'!$A$2:$B$56,2))</f>
        <v> </v>
      </c>
      <c r="S14" s="56"/>
      <c r="T14" s="59"/>
      <c r="U14" s="304" t="str">
        <f>IF($T14=0," ",VLOOKUP($T14,'Letter ID Stanine'!$A$2:$B$56,2))</f>
        <v> </v>
      </c>
      <c r="V14" s="56"/>
      <c r="W14" s="59"/>
      <c r="X14" s="304" t="str">
        <f>IF($W14=0," ",VLOOKUP($W14,'Letter ID Stanine'!$A$2:$B$56,2))</f>
        <v> </v>
      </c>
      <c r="Y14" s="56"/>
      <c r="Z14" s="59"/>
      <c r="AA14" s="304" t="str">
        <f>IF($Z14=0," ",VLOOKUP($Z14,'Letter ID Stanine'!$A$2:$B$56,2))</f>
        <v> </v>
      </c>
      <c r="AB14" s="56"/>
      <c r="AC14" s="223"/>
      <c r="AD14" s="328">
        <f>IF($AC14=0,0,VLOOKUP($AC14,'CAP Stanine'!$A$2:$B$56,2))</f>
        <v>0</v>
      </c>
      <c r="AE14" s="101"/>
      <c r="AF14" s="101"/>
      <c r="AG14" s="169"/>
      <c r="AH14" s="168"/>
      <c r="AI14" s="168"/>
      <c r="AJ14" s="168"/>
      <c r="AK14" s="168"/>
      <c r="AL14" s="246"/>
      <c r="AM14" s="246"/>
      <c r="AN14" s="168"/>
      <c r="AO14" s="168"/>
      <c r="AP14" s="246"/>
      <c r="AQ14" s="246"/>
      <c r="AR14" s="169"/>
      <c r="AS14" s="303">
        <f t="shared" si="9"/>
        <v>5</v>
      </c>
      <c r="AT14" s="246"/>
      <c r="AU14" s="303">
        <f t="shared" si="9"/>
        <v>5</v>
      </c>
      <c r="AV14" s="246"/>
      <c r="AW14" s="303">
        <f t="shared" si="2"/>
        <v>5</v>
      </c>
      <c r="AX14" s="246"/>
      <c r="AY14" s="303">
        <f t="shared" si="3"/>
        <v>5</v>
      </c>
      <c r="AZ14" s="169"/>
      <c r="BA14" s="303">
        <f t="shared" si="4"/>
        <v>5</v>
      </c>
      <c r="BB14" s="246"/>
      <c r="BC14" s="303">
        <f t="shared" si="5"/>
        <v>5</v>
      </c>
      <c r="BD14" s="246"/>
      <c r="BE14" s="303">
        <f t="shared" si="6"/>
        <v>5</v>
      </c>
      <c r="BF14" s="246"/>
      <c r="BG14" s="303">
        <f t="shared" si="7"/>
        <v>5</v>
      </c>
      <c r="BH14" s="291"/>
      <c r="BI14" s="55"/>
      <c r="BJ14" s="167" t="str">
        <f>IF(BI14=0," ",IF($I14="F",VLOOKUP(BI14,'BURT-Word-Age-Bands'!$A$1:$H$82,4),VLOOKUP(BI14,'BURT-Word-Age-Bands'!$A$1:$H$82,7)))</f>
        <v> </v>
      </c>
      <c r="BK14" s="59"/>
      <c r="BL14" s="167" t="str">
        <f>IF(BK14=0," ",IF($I14="F",VLOOKUP(BK14,'BURT-Word-Age-Bands'!$A$1:$H$82,4),VLOOKUP(BK14,'BURT-Word-Age-Bands'!$A$1:$H$82,7)))</f>
        <v> </v>
      </c>
      <c r="BM14" s="59"/>
      <c r="BN14" s="167" t="str">
        <f>IF(BM14=0," ",IF($I14="F",VLOOKUP(BM14,'BURT-Word-Age-Bands'!$A$1:$H$82,4),VLOOKUP(BM14,'BURT-Word-Age-Bands'!$A$1:$H$82,7)))</f>
        <v> </v>
      </c>
      <c r="BO14" s="59"/>
      <c r="BP14" s="167" t="str">
        <f>IF(BO14=0," ",IF($I14="F",VLOOKUP(BO14,'BURT-Word-Age-Bands'!$A$1:$H$82,4),VLOOKUP(BO14,'BURT-Word-Age-Bands'!$A$1:$H$82,7)))</f>
        <v> </v>
      </c>
      <c r="BQ14" s="223"/>
      <c r="BR14" s="226"/>
      <c r="BS14" s="223"/>
      <c r="BT14" s="226"/>
      <c r="BU14" s="187"/>
      <c r="BV14" s="116"/>
      <c r="BW14" s="168"/>
      <c r="BX14" s="56"/>
      <c r="BY14" s="55"/>
      <c r="BZ14" s="59"/>
      <c r="CA14" s="59"/>
      <c r="CB14" s="324"/>
      <c r="CC14" s="59"/>
      <c r="CD14" s="59"/>
      <c r="CE14" s="59"/>
      <c r="CF14" s="59"/>
      <c r="CG14" s="59"/>
      <c r="CH14" s="59"/>
      <c r="CI14" s="59"/>
      <c r="CJ14" s="328"/>
    </row>
    <row r="15" spans="1:88" ht="12.75">
      <c r="A15" s="262"/>
      <c r="B15" s="95">
        <v>5</v>
      </c>
      <c r="C15" s="96"/>
      <c r="D15" s="90" t="s">
        <v>311</v>
      </c>
      <c r="E15" s="90" t="s">
        <v>312</v>
      </c>
      <c r="F15" s="96">
        <v>35858</v>
      </c>
      <c r="G15" s="96">
        <f ca="1" t="shared" si="8"/>
        <v>38405.922545023146</v>
      </c>
      <c r="H15" s="90"/>
      <c r="I15" s="90" t="s">
        <v>37</v>
      </c>
      <c r="J15" s="273" t="s">
        <v>229</v>
      </c>
      <c r="K15" s="273" t="s">
        <v>259</v>
      </c>
      <c r="L15" s="94" t="str">
        <f t="shared" si="0"/>
        <v>PENNY CALDWELL</v>
      </c>
      <c r="M15" s="94">
        <f t="shared" si="1"/>
        <v>2547.922545023146</v>
      </c>
      <c r="N15" s="55"/>
      <c r="O15" s="304" t="str">
        <f>IF($N15=0," ",VLOOKUP($N15,'Letter ID Stanine'!$A$2:$B$56,2))</f>
        <v> </v>
      </c>
      <c r="P15" s="56"/>
      <c r="Q15" s="302"/>
      <c r="R15" s="304" t="str">
        <f>IF($Q15=0," ",VLOOKUP($Q15,'Letter ID Stanine'!$A$2:$B$56,2))</f>
        <v> </v>
      </c>
      <c r="S15" s="56"/>
      <c r="T15" s="59"/>
      <c r="U15" s="304" t="str">
        <f>IF($T15=0," ",VLOOKUP($T15,'Letter ID Stanine'!$A$2:$B$56,2))</f>
        <v> </v>
      </c>
      <c r="V15" s="56"/>
      <c r="W15" s="59"/>
      <c r="X15" s="304" t="str">
        <f>IF($W15=0," ",VLOOKUP($W15,'Letter ID Stanine'!$A$2:$B$56,2))</f>
        <v> </v>
      </c>
      <c r="Y15" s="56"/>
      <c r="Z15" s="59"/>
      <c r="AA15" s="304" t="str">
        <f>IF($Z15=0," ",VLOOKUP($Z15,'Letter ID Stanine'!$A$2:$B$56,2))</f>
        <v> </v>
      </c>
      <c r="AB15" s="56"/>
      <c r="AC15" s="223"/>
      <c r="AD15" s="328">
        <f>IF($AC15=0,0,VLOOKUP($AC15,'CAP Stanine'!$A$2:$B$56,2))</f>
        <v>0</v>
      </c>
      <c r="AE15" s="101"/>
      <c r="AF15" s="101"/>
      <c r="AG15" s="169"/>
      <c r="AH15" s="168"/>
      <c r="AI15" s="168"/>
      <c r="AJ15" s="168"/>
      <c r="AK15" s="168"/>
      <c r="AL15" s="246"/>
      <c r="AM15" s="246"/>
      <c r="AN15" s="168"/>
      <c r="AO15" s="168"/>
      <c r="AP15" s="246"/>
      <c r="AQ15" s="246"/>
      <c r="AR15" s="169"/>
      <c r="AS15" s="303">
        <f t="shared" si="9"/>
        <v>5</v>
      </c>
      <c r="AT15" s="246"/>
      <c r="AU15" s="303">
        <f t="shared" si="9"/>
        <v>5</v>
      </c>
      <c r="AV15" s="246"/>
      <c r="AW15" s="303">
        <f t="shared" si="2"/>
        <v>5</v>
      </c>
      <c r="AX15" s="246"/>
      <c r="AY15" s="303">
        <f t="shared" si="3"/>
        <v>5</v>
      </c>
      <c r="AZ15" s="169"/>
      <c r="BA15" s="303">
        <f t="shared" si="4"/>
        <v>5</v>
      </c>
      <c r="BB15" s="246"/>
      <c r="BC15" s="303">
        <f t="shared" si="5"/>
        <v>5</v>
      </c>
      <c r="BD15" s="246"/>
      <c r="BE15" s="303">
        <f t="shared" si="6"/>
        <v>5</v>
      </c>
      <c r="BF15" s="246"/>
      <c r="BG15" s="303">
        <f t="shared" si="7"/>
        <v>5</v>
      </c>
      <c r="BH15" s="291"/>
      <c r="BI15" s="55"/>
      <c r="BJ15" s="167" t="str">
        <f>IF(BI15=0," ",IF($I15="F",VLOOKUP(BI15,'BURT-Word-Age-Bands'!$A$1:$H$82,4),VLOOKUP(BI15,'BURT-Word-Age-Bands'!$A$1:$H$82,7)))</f>
        <v> </v>
      </c>
      <c r="BK15" s="59"/>
      <c r="BL15" s="167" t="str">
        <f>IF(BK15=0," ",IF($I15="F",VLOOKUP(BK15,'BURT-Word-Age-Bands'!$A$1:$H$82,4),VLOOKUP(BK15,'BURT-Word-Age-Bands'!$A$1:$H$82,7)))</f>
        <v> </v>
      </c>
      <c r="BM15" s="59"/>
      <c r="BN15" s="167" t="str">
        <f>IF(BM15=0," ",IF($I15="F",VLOOKUP(BM15,'BURT-Word-Age-Bands'!$A$1:$H$82,4),VLOOKUP(BM15,'BURT-Word-Age-Bands'!$A$1:$H$82,7)))</f>
        <v> </v>
      </c>
      <c r="BO15" s="59"/>
      <c r="BP15" s="167" t="str">
        <f>IF(BO15=0," ",IF($I15="F",VLOOKUP(BO15,'BURT-Word-Age-Bands'!$A$1:$H$82,4),VLOOKUP(BO15,'BURT-Word-Age-Bands'!$A$1:$H$82,7)))</f>
        <v> </v>
      </c>
      <c r="BQ15" s="223"/>
      <c r="BR15" s="226"/>
      <c r="BS15" s="223"/>
      <c r="BT15" s="226"/>
      <c r="BU15" s="187"/>
      <c r="BV15" s="116"/>
      <c r="BW15" s="168"/>
      <c r="BX15" s="56"/>
      <c r="BY15" s="55"/>
      <c r="BZ15" s="59"/>
      <c r="CA15" s="59"/>
      <c r="CB15" s="324"/>
      <c r="CC15" s="59"/>
      <c r="CD15" s="59"/>
      <c r="CE15" s="59"/>
      <c r="CF15" s="59"/>
      <c r="CG15" s="59"/>
      <c r="CH15" s="59"/>
      <c r="CI15" s="59"/>
      <c r="CJ15" s="328"/>
    </row>
    <row r="16" spans="1:88" ht="12.75">
      <c r="A16" s="262"/>
      <c r="B16" s="95">
        <v>6</v>
      </c>
      <c r="C16" s="96"/>
      <c r="D16" s="90" t="s">
        <v>313</v>
      </c>
      <c r="E16" s="90" t="s">
        <v>314</v>
      </c>
      <c r="F16" s="96">
        <v>34079</v>
      </c>
      <c r="G16" s="96">
        <f ca="1" t="shared" si="8"/>
        <v>38405.922545023146</v>
      </c>
      <c r="H16" s="90"/>
      <c r="I16" s="90" t="s">
        <v>37</v>
      </c>
      <c r="J16" s="273" t="s">
        <v>229</v>
      </c>
      <c r="K16" s="273" t="s">
        <v>260</v>
      </c>
      <c r="L16" s="94" t="str">
        <f t="shared" si="0"/>
        <v>PATRICIA COOL</v>
      </c>
      <c r="M16" s="94">
        <f t="shared" si="1"/>
        <v>4326.922545023146</v>
      </c>
      <c r="N16" s="55"/>
      <c r="O16" s="304" t="str">
        <f>IF($N16=0," ",VLOOKUP($N16,'Letter ID Stanine'!$A$2:$B$56,2))</f>
        <v> </v>
      </c>
      <c r="P16" s="56"/>
      <c r="Q16" s="302"/>
      <c r="R16" s="304" t="str">
        <f>IF($Q16=0," ",VLOOKUP($Q16,'Letter ID Stanine'!$A$2:$B$56,2))</f>
        <v> </v>
      </c>
      <c r="S16" s="56"/>
      <c r="T16" s="59"/>
      <c r="U16" s="304" t="str">
        <f>IF($T16=0," ",VLOOKUP($T16,'Letter ID Stanine'!$A$2:$B$56,2))</f>
        <v> </v>
      </c>
      <c r="V16" s="56"/>
      <c r="W16" s="59"/>
      <c r="X16" s="304" t="str">
        <f>IF($W16=0," ",VLOOKUP($W16,'Letter ID Stanine'!$A$2:$B$56,2))</f>
        <v> </v>
      </c>
      <c r="Y16" s="56"/>
      <c r="Z16" s="59"/>
      <c r="AA16" s="304" t="str">
        <f>IF($Z16=0," ",VLOOKUP($Z16,'Letter ID Stanine'!$A$2:$B$56,2))</f>
        <v> </v>
      </c>
      <c r="AB16" s="56"/>
      <c r="AC16" s="223"/>
      <c r="AD16" s="328">
        <f>IF($AC16=0,0,VLOOKUP($AC16,'CAP Stanine'!$A$2:$B$56,2))</f>
        <v>0</v>
      </c>
      <c r="AE16" s="101"/>
      <c r="AF16" s="101"/>
      <c r="AG16" s="169"/>
      <c r="AH16" s="168"/>
      <c r="AI16" s="168"/>
      <c r="AJ16" s="168"/>
      <c r="AK16" s="168"/>
      <c r="AL16" s="246"/>
      <c r="AM16" s="246"/>
      <c r="AN16" s="168"/>
      <c r="AO16" s="168"/>
      <c r="AP16" s="246"/>
      <c r="AQ16" s="246"/>
      <c r="AR16" s="169"/>
      <c r="AS16" s="303">
        <f t="shared" si="9"/>
        <v>5</v>
      </c>
      <c r="AT16" s="246"/>
      <c r="AU16" s="303">
        <f t="shared" si="9"/>
        <v>5</v>
      </c>
      <c r="AV16" s="246"/>
      <c r="AW16" s="303">
        <f t="shared" si="2"/>
        <v>5</v>
      </c>
      <c r="AX16" s="246"/>
      <c r="AY16" s="303">
        <f t="shared" si="3"/>
        <v>5</v>
      </c>
      <c r="AZ16" s="169"/>
      <c r="BA16" s="303">
        <f t="shared" si="4"/>
        <v>5</v>
      </c>
      <c r="BB16" s="246"/>
      <c r="BC16" s="303">
        <f t="shared" si="5"/>
        <v>5</v>
      </c>
      <c r="BD16" s="246"/>
      <c r="BE16" s="303">
        <f t="shared" si="6"/>
        <v>5</v>
      </c>
      <c r="BF16" s="246"/>
      <c r="BG16" s="303">
        <f t="shared" si="7"/>
        <v>5</v>
      </c>
      <c r="BH16" s="291"/>
      <c r="BI16" s="55"/>
      <c r="BJ16" s="167" t="str">
        <f>IF(BI16=0," ",IF($I16="F",VLOOKUP(BI16,'BURT-Word-Age-Bands'!$A$1:$H$82,4),VLOOKUP(BI16,'BURT-Word-Age-Bands'!$A$1:$H$82,7)))</f>
        <v> </v>
      </c>
      <c r="BK16" s="59"/>
      <c r="BL16" s="167" t="str">
        <f>IF(BK16=0," ",IF($I16="F",VLOOKUP(BK16,'BURT-Word-Age-Bands'!$A$1:$H$82,4),VLOOKUP(BK16,'BURT-Word-Age-Bands'!$A$1:$H$82,7)))</f>
        <v> </v>
      </c>
      <c r="BM16" s="59"/>
      <c r="BN16" s="167" t="str">
        <f>IF(BM16=0," ",IF($I16="F",VLOOKUP(BM16,'BURT-Word-Age-Bands'!$A$1:$H$82,4),VLOOKUP(BM16,'BURT-Word-Age-Bands'!$A$1:$H$82,7)))</f>
        <v> </v>
      </c>
      <c r="BO16" s="59"/>
      <c r="BP16" s="167" t="str">
        <f>IF(BO16=0," ",IF($I16="F",VLOOKUP(BO16,'BURT-Word-Age-Bands'!$A$1:$H$82,4),VLOOKUP(BO16,'BURT-Word-Age-Bands'!$A$1:$H$82,7)))</f>
        <v> </v>
      </c>
      <c r="BQ16" s="223"/>
      <c r="BR16" s="226"/>
      <c r="BS16" s="223"/>
      <c r="BT16" s="226"/>
      <c r="BU16" s="187"/>
      <c r="BV16" s="116"/>
      <c r="BW16" s="168"/>
      <c r="BX16" s="56"/>
      <c r="BY16" s="55"/>
      <c r="BZ16" s="59"/>
      <c r="CA16" s="59"/>
      <c r="CB16" s="324"/>
      <c r="CC16" s="59"/>
      <c r="CD16" s="59"/>
      <c r="CE16" s="59"/>
      <c r="CF16" s="59"/>
      <c r="CG16" s="59"/>
      <c r="CH16" s="59"/>
      <c r="CI16" s="59"/>
      <c r="CJ16" s="328"/>
    </row>
    <row r="17" spans="1:88" ht="12.75">
      <c r="A17" s="262"/>
      <c r="B17" s="95">
        <v>7</v>
      </c>
      <c r="C17" s="96"/>
      <c r="D17" s="90" t="s">
        <v>315</v>
      </c>
      <c r="E17" s="90" t="s">
        <v>316</v>
      </c>
      <c r="F17" s="96">
        <v>35507</v>
      </c>
      <c r="G17" s="96">
        <f ca="1" t="shared" si="8"/>
        <v>38405.922545023146</v>
      </c>
      <c r="H17" s="90"/>
      <c r="I17" s="90" t="s">
        <v>37</v>
      </c>
      <c r="J17" s="273" t="s">
        <v>229</v>
      </c>
      <c r="K17" s="273" t="s">
        <v>260</v>
      </c>
      <c r="L17" s="94" t="str">
        <f t="shared" si="0"/>
        <v>DIANNE DERKS</v>
      </c>
      <c r="M17" s="94">
        <f t="shared" si="1"/>
        <v>2898.922545023146</v>
      </c>
      <c r="N17" s="55"/>
      <c r="O17" s="304" t="str">
        <f>IF($N17=0," ",VLOOKUP($N17,'Letter ID Stanine'!$A$2:$B$56,2))</f>
        <v> </v>
      </c>
      <c r="P17" s="56"/>
      <c r="Q17" s="302"/>
      <c r="R17" s="304" t="str">
        <f>IF($Q17=0," ",VLOOKUP($Q17,'Letter ID Stanine'!$A$2:$B$56,2))</f>
        <v> </v>
      </c>
      <c r="S17" s="56"/>
      <c r="T17" s="59"/>
      <c r="U17" s="304" t="str">
        <f>IF($T17=0," ",VLOOKUP($T17,'Letter ID Stanine'!$A$2:$B$56,2))</f>
        <v> </v>
      </c>
      <c r="V17" s="56"/>
      <c r="W17" s="59"/>
      <c r="X17" s="304" t="str">
        <f>IF($W17=0," ",VLOOKUP($W17,'Letter ID Stanine'!$A$2:$B$56,2))</f>
        <v> </v>
      </c>
      <c r="Y17" s="56"/>
      <c r="Z17" s="59"/>
      <c r="AA17" s="304" t="str">
        <f>IF($Z17=0," ",VLOOKUP($Z17,'Letter ID Stanine'!$A$2:$B$56,2))</f>
        <v> </v>
      </c>
      <c r="AB17" s="56"/>
      <c r="AC17" s="223"/>
      <c r="AD17" s="328">
        <f>IF($AC17=0,0,VLOOKUP($AC17,'CAP Stanine'!$A$2:$B$56,2))</f>
        <v>0</v>
      </c>
      <c r="AE17" s="101"/>
      <c r="AF17" s="101"/>
      <c r="AG17" s="169"/>
      <c r="AH17" s="168"/>
      <c r="AI17" s="168"/>
      <c r="AJ17" s="168"/>
      <c r="AK17" s="168"/>
      <c r="AL17" s="246"/>
      <c r="AM17" s="246"/>
      <c r="AN17" s="168"/>
      <c r="AO17" s="168"/>
      <c r="AP17" s="246"/>
      <c r="AQ17" s="246"/>
      <c r="AR17" s="169"/>
      <c r="AS17" s="303">
        <f t="shared" si="9"/>
        <v>5</v>
      </c>
      <c r="AT17" s="246"/>
      <c r="AU17" s="303">
        <f t="shared" si="9"/>
        <v>5</v>
      </c>
      <c r="AV17" s="246"/>
      <c r="AW17" s="303">
        <f t="shared" si="2"/>
        <v>5</v>
      </c>
      <c r="AX17" s="246"/>
      <c r="AY17" s="303">
        <f t="shared" si="3"/>
        <v>5</v>
      </c>
      <c r="AZ17" s="169"/>
      <c r="BA17" s="303">
        <f t="shared" si="4"/>
        <v>5</v>
      </c>
      <c r="BB17" s="246"/>
      <c r="BC17" s="303">
        <f t="shared" si="5"/>
        <v>5</v>
      </c>
      <c r="BD17" s="246"/>
      <c r="BE17" s="303">
        <f t="shared" si="6"/>
        <v>5</v>
      </c>
      <c r="BF17" s="246"/>
      <c r="BG17" s="303">
        <f t="shared" si="7"/>
        <v>5</v>
      </c>
      <c r="BH17" s="291"/>
      <c r="BI17" s="55"/>
      <c r="BJ17" s="167" t="str">
        <f>IF(BI17=0," ",IF($I17="F",VLOOKUP(BI17,'BURT-Word-Age-Bands'!$A$1:$H$82,4),VLOOKUP(BI17,'BURT-Word-Age-Bands'!$A$1:$H$82,7)))</f>
        <v> </v>
      </c>
      <c r="BK17" s="59"/>
      <c r="BL17" s="167" t="str">
        <f>IF(BK17=0," ",IF($I17="F",VLOOKUP(BK17,'BURT-Word-Age-Bands'!$A$1:$H$82,4),VLOOKUP(BK17,'BURT-Word-Age-Bands'!$A$1:$H$82,7)))</f>
        <v> </v>
      </c>
      <c r="BM17" s="59"/>
      <c r="BN17" s="167" t="str">
        <f>IF(BM17=0," ",IF($I17="F",VLOOKUP(BM17,'BURT-Word-Age-Bands'!$A$1:$H$82,4),VLOOKUP(BM17,'BURT-Word-Age-Bands'!$A$1:$H$82,7)))</f>
        <v> </v>
      </c>
      <c r="BO17" s="59"/>
      <c r="BP17" s="167" t="str">
        <f>IF(BO17=0," ",IF($I17="F",VLOOKUP(BO17,'BURT-Word-Age-Bands'!$A$1:$H$82,4),VLOOKUP(BO17,'BURT-Word-Age-Bands'!$A$1:$H$82,7)))</f>
        <v> </v>
      </c>
      <c r="BQ17" s="223"/>
      <c r="BR17" s="226"/>
      <c r="BS17" s="223"/>
      <c r="BT17" s="226"/>
      <c r="BU17" s="187"/>
      <c r="BV17" s="116"/>
      <c r="BW17" s="168"/>
      <c r="BX17" s="56"/>
      <c r="BY17" s="55"/>
      <c r="BZ17" s="59"/>
      <c r="CA17" s="59"/>
      <c r="CB17" s="324"/>
      <c r="CC17" s="59"/>
      <c r="CD17" s="59"/>
      <c r="CE17" s="59"/>
      <c r="CF17" s="59"/>
      <c r="CG17" s="59"/>
      <c r="CH17" s="59"/>
      <c r="CI17" s="59"/>
      <c r="CJ17" s="328"/>
    </row>
    <row r="18" spans="1:88" ht="12.75">
      <c r="A18" s="262"/>
      <c r="B18" s="95">
        <v>8</v>
      </c>
      <c r="C18" s="96"/>
      <c r="D18" s="90" t="s">
        <v>317</v>
      </c>
      <c r="E18" s="90" t="s">
        <v>318</v>
      </c>
      <c r="F18" s="96">
        <v>35921</v>
      </c>
      <c r="G18" s="96">
        <f ca="1" t="shared" si="8"/>
        <v>38405.922545023146</v>
      </c>
      <c r="H18" s="90"/>
      <c r="I18" s="90" t="s">
        <v>38</v>
      </c>
      <c r="J18" s="273" t="s">
        <v>229</v>
      </c>
      <c r="K18" s="273" t="s">
        <v>261</v>
      </c>
      <c r="L18" s="94" t="str">
        <f t="shared" si="0"/>
        <v>STEWART DUNN</v>
      </c>
      <c r="M18" s="94">
        <f t="shared" si="1"/>
        <v>2484.922545023146</v>
      </c>
      <c r="N18" s="55"/>
      <c r="O18" s="304" t="str">
        <f>IF($N18=0," ",VLOOKUP($N18,'Letter ID Stanine'!$A$2:$B$56,2))</f>
        <v> </v>
      </c>
      <c r="P18" s="56"/>
      <c r="Q18" s="302"/>
      <c r="R18" s="304" t="str">
        <f>IF($Q18=0," ",VLOOKUP($Q18,'Letter ID Stanine'!$A$2:$B$56,2))</f>
        <v> </v>
      </c>
      <c r="S18" s="56"/>
      <c r="T18" s="59"/>
      <c r="U18" s="304" t="str">
        <f>IF($T18=0," ",VLOOKUP($T18,'Letter ID Stanine'!$A$2:$B$56,2))</f>
        <v> </v>
      </c>
      <c r="V18" s="56"/>
      <c r="W18" s="59"/>
      <c r="X18" s="304" t="str">
        <f>IF($W18=0," ",VLOOKUP($W18,'Letter ID Stanine'!$A$2:$B$56,2))</f>
        <v> </v>
      </c>
      <c r="Y18" s="56"/>
      <c r="Z18" s="59"/>
      <c r="AA18" s="304" t="str">
        <f>IF($Z18=0," ",VLOOKUP($Z18,'Letter ID Stanine'!$A$2:$B$56,2))</f>
        <v> </v>
      </c>
      <c r="AB18" s="56"/>
      <c r="AC18" s="223"/>
      <c r="AD18" s="328">
        <f>IF($AC18=0,0,VLOOKUP($AC18,'CAP Stanine'!$A$2:$B$56,2))</f>
        <v>0</v>
      </c>
      <c r="AE18" s="101"/>
      <c r="AF18" s="101"/>
      <c r="AG18" s="169"/>
      <c r="AH18" s="168"/>
      <c r="AI18" s="168"/>
      <c r="AJ18" s="168"/>
      <c r="AK18" s="168"/>
      <c r="AL18" s="246"/>
      <c r="AM18" s="246"/>
      <c r="AN18" s="168"/>
      <c r="AO18" s="168"/>
      <c r="AP18" s="246"/>
      <c r="AQ18" s="246"/>
      <c r="AR18" s="169"/>
      <c r="AS18" s="303">
        <f t="shared" si="9"/>
        <v>5</v>
      </c>
      <c r="AT18" s="246"/>
      <c r="AU18" s="303">
        <f t="shared" si="9"/>
        <v>5</v>
      </c>
      <c r="AV18" s="246"/>
      <c r="AW18" s="303">
        <f t="shared" si="2"/>
        <v>5</v>
      </c>
      <c r="AX18" s="246"/>
      <c r="AY18" s="303">
        <f t="shared" si="3"/>
        <v>5</v>
      </c>
      <c r="AZ18" s="169"/>
      <c r="BA18" s="303">
        <f t="shared" si="4"/>
        <v>5</v>
      </c>
      <c r="BB18" s="246"/>
      <c r="BC18" s="303">
        <f t="shared" si="5"/>
        <v>5</v>
      </c>
      <c r="BD18" s="246"/>
      <c r="BE18" s="303">
        <f t="shared" si="6"/>
        <v>5</v>
      </c>
      <c r="BF18" s="246"/>
      <c r="BG18" s="303">
        <f t="shared" si="7"/>
        <v>5</v>
      </c>
      <c r="BH18" s="291"/>
      <c r="BI18" s="55"/>
      <c r="BJ18" s="167" t="str">
        <f>IF(BI18=0," ",IF($I18="F",VLOOKUP(BI18,'BURT-Word-Age-Bands'!$A$1:$H$82,4),VLOOKUP(BI18,'BURT-Word-Age-Bands'!$A$1:$H$82,7)))</f>
        <v> </v>
      </c>
      <c r="BK18" s="59"/>
      <c r="BL18" s="167" t="str">
        <f>IF(BK18=0," ",IF($I18="F",VLOOKUP(BK18,'BURT-Word-Age-Bands'!$A$1:$H$82,4),VLOOKUP(BK18,'BURT-Word-Age-Bands'!$A$1:$H$82,7)))</f>
        <v> </v>
      </c>
      <c r="BM18" s="59"/>
      <c r="BN18" s="167" t="str">
        <f>IF(BM18=0," ",IF($I18="F",VLOOKUP(BM18,'BURT-Word-Age-Bands'!$A$1:$H$82,4),VLOOKUP(BM18,'BURT-Word-Age-Bands'!$A$1:$H$82,7)))</f>
        <v> </v>
      </c>
      <c r="BO18" s="59"/>
      <c r="BP18" s="167" t="str">
        <f>IF(BO18=0," ",IF($I18="F",VLOOKUP(BO18,'BURT-Word-Age-Bands'!$A$1:$H$82,4),VLOOKUP(BO18,'BURT-Word-Age-Bands'!$A$1:$H$82,7)))</f>
        <v> </v>
      </c>
      <c r="BQ18" s="223"/>
      <c r="BR18" s="226"/>
      <c r="BS18" s="223"/>
      <c r="BT18" s="226"/>
      <c r="BU18" s="187"/>
      <c r="BV18" s="116"/>
      <c r="BW18" s="168"/>
      <c r="BX18" s="56"/>
      <c r="BY18" s="55"/>
      <c r="BZ18" s="59"/>
      <c r="CA18" s="59"/>
      <c r="CB18" s="324"/>
      <c r="CC18" s="59"/>
      <c r="CD18" s="59"/>
      <c r="CE18" s="59"/>
      <c r="CF18" s="59"/>
      <c r="CG18" s="59"/>
      <c r="CH18" s="59"/>
      <c r="CI18" s="59"/>
      <c r="CJ18" s="328"/>
    </row>
    <row r="19" spans="1:88" ht="12.75">
      <c r="A19" s="262"/>
      <c r="B19" s="95">
        <v>9</v>
      </c>
      <c r="C19" s="96"/>
      <c r="D19" s="90" t="s">
        <v>319</v>
      </c>
      <c r="E19" s="90" t="s">
        <v>249</v>
      </c>
      <c r="F19" s="96">
        <v>34064</v>
      </c>
      <c r="G19" s="96">
        <f ca="1" t="shared" si="8"/>
        <v>38405.922545023146</v>
      </c>
      <c r="H19" s="90"/>
      <c r="I19" s="90" t="s">
        <v>38</v>
      </c>
      <c r="J19" s="273" t="s">
        <v>229</v>
      </c>
      <c r="K19" s="273" t="s">
        <v>260</v>
      </c>
      <c r="L19" s="94" t="str">
        <f t="shared" si="0"/>
        <v>CRAIG ELLIOTT</v>
      </c>
      <c r="M19" s="94">
        <f t="shared" si="1"/>
        <v>4341.922545023146</v>
      </c>
      <c r="N19" s="55"/>
      <c r="O19" s="304" t="str">
        <f>IF($N19=0," ",VLOOKUP($N19,'Letter ID Stanine'!$A$2:$B$56,2))</f>
        <v> </v>
      </c>
      <c r="P19" s="56"/>
      <c r="Q19" s="302"/>
      <c r="R19" s="304" t="str">
        <f>IF($Q19=0," ",VLOOKUP($Q19,'Letter ID Stanine'!$A$2:$B$56,2))</f>
        <v> </v>
      </c>
      <c r="S19" s="56"/>
      <c r="T19" s="59"/>
      <c r="U19" s="304" t="str">
        <f>IF($T19=0," ",VLOOKUP($T19,'Letter ID Stanine'!$A$2:$B$56,2))</f>
        <v> </v>
      </c>
      <c r="V19" s="56"/>
      <c r="W19" s="59"/>
      <c r="X19" s="304" t="str">
        <f>IF($W19=0," ",VLOOKUP($W19,'Letter ID Stanine'!$A$2:$B$56,2))</f>
        <v> </v>
      </c>
      <c r="Y19" s="56"/>
      <c r="Z19" s="59"/>
      <c r="AA19" s="304" t="str">
        <f>IF($Z19=0," ",VLOOKUP($Z19,'Letter ID Stanine'!$A$2:$B$56,2))</f>
        <v> </v>
      </c>
      <c r="AB19" s="56"/>
      <c r="AC19" s="223"/>
      <c r="AD19" s="328">
        <f>IF($AC19=0,0,VLOOKUP($AC19,'CAP Stanine'!$A$2:$B$56,2))</f>
        <v>0</v>
      </c>
      <c r="AE19" s="101"/>
      <c r="AF19" s="101"/>
      <c r="AG19" s="169"/>
      <c r="AH19" s="168"/>
      <c r="AI19" s="168"/>
      <c r="AJ19" s="168"/>
      <c r="AK19" s="168"/>
      <c r="AL19" s="246"/>
      <c r="AM19" s="246"/>
      <c r="AN19" s="168"/>
      <c r="AO19" s="168"/>
      <c r="AP19" s="246"/>
      <c r="AQ19" s="246"/>
      <c r="AR19" s="169"/>
      <c r="AS19" s="303">
        <f t="shared" si="9"/>
        <v>5</v>
      </c>
      <c r="AT19" s="246"/>
      <c r="AU19" s="303">
        <f t="shared" si="9"/>
        <v>5</v>
      </c>
      <c r="AV19" s="246"/>
      <c r="AW19" s="303">
        <f t="shared" si="2"/>
        <v>5</v>
      </c>
      <c r="AX19" s="246"/>
      <c r="AY19" s="303">
        <f t="shared" si="3"/>
        <v>5</v>
      </c>
      <c r="AZ19" s="169"/>
      <c r="BA19" s="303">
        <f t="shared" si="4"/>
        <v>5</v>
      </c>
      <c r="BB19" s="246"/>
      <c r="BC19" s="303">
        <f t="shared" si="5"/>
        <v>5</v>
      </c>
      <c r="BD19" s="246"/>
      <c r="BE19" s="303">
        <f t="shared" si="6"/>
        <v>5</v>
      </c>
      <c r="BF19" s="246"/>
      <c r="BG19" s="303">
        <f t="shared" si="7"/>
        <v>5</v>
      </c>
      <c r="BH19" s="291"/>
      <c r="BI19" s="55"/>
      <c r="BJ19" s="167" t="str">
        <f>IF(BI19=0," ",IF($I19="F",VLOOKUP(BI19,'BURT-Word-Age-Bands'!$A$1:$H$82,4),VLOOKUP(BI19,'BURT-Word-Age-Bands'!$A$1:$H$82,7)))</f>
        <v> </v>
      </c>
      <c r="BK19" s="59"/>
      <c r="BL19" s="167" t="str">
        <f>IF(BK19=0," ",IF($I19="F",VLOOKUP(BK19,'BURT-Word-Age-Bands'!$A$1:$H$82,4),VLOOKUP(BK19,'BURT-Word-Age-Bands'!$A$1:$H$82,7)))</f>
        <v> </v>
      </c>
      <c r="BM19" s="59"/>
      <c r="BN19" s="167" t="str">
        <f>IF(BM19=0," ",IF($I19="F",VLOOKUP(BM19,'BURT-Word-Age-Bands'!$A$1:$H$82,4),VLOOKUP(BM19,'BURT-Word-Age-Bands'!$A$1:$H$82,7)))</f>
        <v> </v>
      </c>
      <c r="BO19" s="59"/>
      <c r="BP19" s="167" t="str">
        <f>IF(BO19=0," ",IF($I19="F",VLOOKUP(BO19,'BURT-Word-Age-Bands'!$A$1:$H$82,4),VLOOKUP(BO19,'BURT-Word-Age-Bands'!$A$1:$H$82,7)))</f>
        <v> </v>
      </c>
      <c r="BQ19" s="223"/>
      <c r="BR19" s="226"/>
      <c r="BS19" s="223"/>
      <c r="BT19" s="226"/>
      <c r="BU19" s="187"/>
      <c r="BV19" s="116"/>
      <c r="BW19" s="168"/>
      <c r="BX19" s="56"/>
      <c r="BY19" s="55"/>
      <c r="BZ19" s="59"/>
      <c r="CA19" s="59"/>
      <c r="CB19" s="324"/>
      <c r="CC19" s="59"/>
      <c r="CD19" s="59"/>
      <c r="CE19" s="59"/>
      <c r="CF19" s="59"/>
      <c r="CG19" s="59"/>
      <c r="CH19" s="59"/>
      <c r="CI19" s="59"/>
      <c r="CJ19" s="328"/>
    </row>
    <row r="20" spans="1:88" ht="12.75">
      <c r="A20" s="262"/>
      <c r="B20" s="95">
        <v>10</v>
      </c>
      <c r="C20" s="96"/>
      <c r="D20" s="90" t="s">
        <v>320</v>
      </c>
      <c r="E20" s="90" t="s">
        <v>321</v>
      </c>
      <c r="F20" s="96">
        <v>34683</v>
      </c>
      <c r="G20" s="96">
        <f ca="1" t="shared" si="8"/>
        <v>38405.922545023146</v>
      </c>
      <c r="H20" s="90"/>
      <c r="I20" s="90" t="s">
        <v>38</v>
      </c>
      <c r="J20" s="273" t="s">
        <v>229</v>
      </c>
      <c r="K20" s="273" t="s">
        <v>260</v>
      </c>
      <c r="L20" s="94" t="str">
        <f t="shared" si="0"/>
        <v>JOSHUA EVERITT</v>
      </c>
      <c r="M20" s="94">
        <f t="shared" si="1"/>
        <v>3722.922545023146</v>
      </c>
      <c r="N20" s="55"/>
      <c r="O20" s="304" t="str">
        <f>IF($N20=0," ",VLOOKUP($N20,'Letter ID Stanine'!$A$2:$B$56,2))</f>
        <v> </v>
      </c>
      <c r="P20" s="56"/>
      <c r="Q20" s="302"/>
      <c r="R20" s="304" t="str">
        <f>IF($Q20=0," ",VLOOKUP($Q20,'Letter ID Stanine'!$A$2:$B$56,2))</f>
        <v> </v>
      </c>
      <c r="S20" s="56"/>
      <c r="T20" s="59"/>
      <c r="U20" s="304" t="str">
        <f>IF($T20=0," ",VLOOKUP($T20,'Letter ID Stanine'!$A$2:$B$56,2))</f>
        <v> </v>
      </c>
      <c r="V20" s="56"/>
      <c r="W20" s="59"/>
      <c r="X20" s="304" t="str">
        <f>IF($W20=0," ",VLOOKUP($W20,'Letter ID Stanine'!$A$2:$B$56,2))</f>
        <v> </v>
      </c>
      <c r="Y20" s="56"/>
      <c r="Z20" s="59"/>
      <c r="AA20" s="304" t="str">
        <f>IF($Z20=0," ",VLOOKUP($Z20,'Letter ID Stanine'!$A$2:$B$56,2))</f>
        <v> </v>
      </c>
      <c r="AB20" s="56"/>
      <c r="AC20" s="223"/>
      <c r="AD20" s="328">
        <f>IF($AC20=0,0,VLOOKUP($AC20,'CAP Stanine'!$A$2:$B$56,2))</f>
        <v>0</v>
      </c>
      <c r="AE20" s="101"/>
      <c r="AF20" s="101"/>
      <c r="AG20" s="169"/>
      <c r="AH20" s="168"/>
      <c r="AI20" s="168"/>
      <c r="AJ20" s="168"/>
      <c r="AK20" s="168"/>
      <c r="AL20" s="246"/>
      <c r="AM20" s="246"/>
      <c r="AN20" s="168"/>
      <c r="AO20" s="168"/>
      <c r="AP20" s="246"/>
      <c r="AQ20" s="246"/>
      <c r="AR20" s="169"/>
      <c r="AS20" s="303">
        <f t="shared" si="9"/>
        <v>5</v>
      </c>
      <c r="AT20" s="246"/>
      <c r="AU20" s="303">
        <f t="shared" si="9"/>
        <v>5</v>
      </c>
      <c r="AV20" s="246"/>
      <c r="AW20" s="303">
        <f t="shared" si="2"/>
        <v>5</v>
      </c>
      <c r="AX20" s="246"/>
      <c r="AY20" s="303">
        <f t="shared" si="3"/>
        <v>5</v>
      </c>
      <c r="AZ20" s="169"/>
      <c r="BA20" s="303">
        <f t="shared" si="4"/>
        <v>5</v>
      </c>
      <c r="BB20" s="246"/>
      <c r="BC20" s="303">
        <f t="shared" si="5"/>
        <v>5</v>
      </c>
      <c r="BD20" s="246"/>
      <c r="BE20" s="303">
        <f t="shared" si="6"/>
        <v>5</v>
      </c>
      <c r="BF20" s="246"/>
      <c r="BG20" s="303">
        <f t="shared" si="7"/>
        <v>5</v>
      </c>
      <c r="BH20" s="291"/>
      <c r="BI20" s="55"/>
      <c r="BJ20" s="167" t="str">
        <f>IF(BI20=0," ",IF($I20="F",VLOOKUP(BI20,'BURT-Word-Age-Bands'!$A$1:$H$82,4),VLOOKUP(BI20,'BURT-Word-Age-Bands'!$A$1:$H$82,7)))</f>
        <v> </v>
      </c>
      <c r="BK20" s="59"/>
      <c r="BL20" s="167" t="str">
        <f>IF(BK20=0," ",IF($I20="F",VLOOKUP(BK20,'BURT-Word-Age-Bands'!$A$1:$H$82,4),VLOOKUP(BK20,'BURT-Word-Age-Bands'!$A$1:$H$82,7)))</f>
        <v> </v>
      </c>
      <c r="BM20" s="59"/>
      <c r="BN20" s="167" t="str">
        <f>IF(BM20=0," ",IF($I20="F",VLOOKUP(BM20,'BURT-Word-Age-Bands'!$A$1:$H$82,4),VLOOKUP(BM20,'BURT-Word-Age-Bands'!$A$1:$H$82,7)))</f>
        <v> </v>
      </c>
      <c r="BO20" s="59"/>
      <c r="BP20" s="167" t="str">
        <f>IF(BO20=0," ",IF($I20="F",VLOOKUP(BO20,'BURT-Word-Age-Bands'!$A$1:$H$82,4),VLOOKUP(BO20,'BURT-Word-Age-Bands'!$A$1:$H$82,7)))</f>
        <v> </v>
      </c>
      <c r="BQ20" s="223"/>
      <c r="BR20" s="226"/>
      <c r="BS20" s="223"/>
      <c r="BT20" s="226"/>
      <c r="BU20" s="187"/>
      <c r="BV20" s="116"/>
      <c r="BW20" s="168"/>
      <c r="BX20" s="56"/>
      <c r="BY20" s="55"/>
      <c r="BZ20" s="59"/>
      <c r="CA20" s="59"/>
      <c r="CB20" s="324"/>
      <c r="CC20" s="59"/>
      <c r="CD20" s="59"/>
      <c r="CE20" s="59"/>
      <c r="CF20" s="59"/>
      <c r="CG20" s="59"/>
      <c r="CH20" s="59"/>
      <c r="CI20" s="59"/>
      <c r="CJ20" s="328"/>
    </row>
    <row r="21" spans="1:88" ht="12.75">
      <c r="A21" s="262"/>
      <c r="B21" s="95">
        <v>11</v>
      </c>
      <c r="C21" s="96"/>
      <c r="D21" s="90" t="s">
        <v>322</v>
      </c>
      <c r="E21" s="90" t="s">
        <v>323</v>
      </c>
      <c r="F21" s="96">
        <v>34722</v>
      </c>
      <c r="G21" s="96">
        <f ca="1" t="shared" si="8"/>
        <v>38405.922545023146</v>
      </c>
      <c r="H21" s="90"/>
      <c r="I21" s="90" t="s">
        <v>37</v>
      </c>
      <c r="J21" s="273" t="s">
        <v>229</v>
      </c>
      <c r="K21" s="273" t="s">
        <v>259</v>
      </c>
      <c r="L21" s="94" t="str">
        <f t="shared" si="0"/>
        <v>FELICITY FELTRIN</v>
      </c>
      <c r="M21" s="94">
        <f t="shared" si="1"/>
        <v>3683.922545023146</v>
      </c>
      <c r="N21" s="55"/>
      <c r="O21" s="304" t="str">
        <f>IF($N21=0," ",VLOOKUP($N21,'Letter ID Stanine'!$A$2:$B$56,2))</f>
        <v> </v>
      </c>
      <c r="P21" s="56"/>
      <c r="Q21" s="302"/>
      <c r="R21" s="304" t="str">
        <f>IF($Q21=0," ",VLOOKUP($Q21,'Letter ID Stanine'!$A$2:$B$56,2))</f>
        <v> </v>
      </c>
      <c r="S21" s="56"/>
      <c r="T21" s="59"/>
      <c r="U21" s="304" t="str">
        <f>IF($T21=0," ",VLOOKUP($T21,'Letter ID Stanine'!$A$2:$B$56,2))</f>
        <v> </v>
      </c>
      <c r="V21" s="56"/>
      <c r="W21" s="59"/>
      <c r="X21" s="304" t="str">
        <f>IF($W21=0," ",VLOOKUP($W21,'Letter ID Stanine'!$A$2:$B$56,2))</f>
        <v> </v>
      </c>
      <c r="Y21" s="56"/>
      <c r="Z21" s="59"/>
      <c r="AA21" s="304" t="str">
        <f>IF($Z21=0," ",VLOOKUP($Z21,'Letter ID Stanine'!$A$2:$B$56,2))</f>
        <v> </v>
      </c>
      <c r="AB21" s="56"/>
      <c r="AC21" s="223"/>
      <c r="AD21" s="328">
        <f>IF($AC21=0,0,VLOOKUP($AC21,'CAP Stanine'!$A$2:$B$56,2))</f>
        <v>0</v>
      </c>
      <c r="AE21" s="101"/>
      <c r="AF21" s="101"/>
      <c r="AG21" s="169"/>
      <c r="AH21" s="168"/>
      <c r="AI21" s="168"/>
      <c r="AJ21" s="168"/>
      <c r="AK21" s="168"/>
      <c r="AL21" s="246"/>
      <c r="AM21" s="246"/>
      <c r="AN21" s="168"/>
      <c r="AO21" s="168"/>
      <c r="AP21" s="246"/>
      <c r="AQ21" s="246"/>
      <c r="AR21" s="169"/>
      <c r="AS21" s="303">
        <f t="shared" si="9"/>
        <v>5</v>
      </c>
      <c r="AT21" s="246"/>
      <c r="AU21" s="303">
        <f t="shared" si="9"/>
        <v>5</v>
      </c>
      <c r="AV21" s="246"/>
      <c r="AW21" s="303">
        <f t="shared" si="2"/>
        <v>5</v>
      </c>
      <c r="AX21" s="246"/>
      <c r="AY21" s="303">
        <f t="shared" si="3"/>
        <v>5</v>
      </c>
      <c r="AZ21" s="169"/>
      <c r="BA21" s="303">
        <f t="shared" si="4"/>
        <v>5</v>
      </c>
      <c r="BB21" s="246"/>
      <c r="BC21" s="303">
        <f t="shared" si="5"/>
        <v>5</v>
      </c>
      <c r="BD21" s="246"/>
      <c r="BE21" s="303">
        <f t="shared" si="6"/>
        <v>5</v>
      </c>
      <c r="BF21" s="246"/>
      <c r="BG21" s="303">
        <f t="shared" si="7"/>
        <v>5</v>
      </c>
      <c r="BH21" s="291"/>
      <c r="BI21" s="55"/>
      <c r="BJ21" s="167" t="str">
        <f>IF(BI21=0," ",IF($I21="F",VLOOKUP(BI21,'BURT-Word-Age-Bands'!$A$1:$H$82,4),VLOOKUP(BI21,'BURT-Word-Age-Bands'!$A$1:$H$82,7)))</f>
        <v> </v>
      </c>
      <c r="BK21" s="59"/>
      <c r="BL21" s="167" t="str">
        <f>IF(BK21=0," ",IF($I21="F",VLOOKUP(BK21,'BURT-Word-Age-Bands'!$A$1:$H$82,4),VLOOKUP(BK21,'BURT-Word-Age-Bands'!$A$1:$H$82,7)))</f>
        <v> </v>
      </c>
      <c r="BM21" s="59"/>
      <c r="BN21" s="167" t="str">
        <f>IF(BM21=0," ",IF($I21="F",VLOOKUP(BM21,'BURT-Word-Age-Bands'!$A$1:$H$82,4),VLOOKUP(BM21,'BURT-Word-Age-Bands'!$A$1:$H$82,7)))</f>
        <v> </v>
      </c>
      <c r="BO21" s="59"/>
      <c r="BP21" s="167" t="str">
        <f>IF(BO21=0," ",IF($I21="F",VLOOKUP(BO21,'BURT-Word-Age-Bands'!$A$1:$H$82,4),VLOOKUP(BO21,'BURT-Word-Age-Bands'!$A$1:$H$82,7)))</f>
        <v> </v>
      </c>
      <c r="BQ21" s="223"/>
      <c r="BR21" s="226"/>
      <c r="BS21" s="223"/>
      <c r="BT21" s="226"/>
      <c r="BU21" s="187"/>
      <c r="BV21" s="116"/>
      <c r="BW21" s="168"/>
      <c r="BX21" s="56"/>
      <c r="BY21" s="55"/>
      <c r="BZ21" s="59"/>
      <c r="CA21" s="59"/>
      <c r="CB21" s="324"/>
      <c r="CC21" s="59"/>
      <c r="CD21" s="59"/>
      <c r="CE21" s="59"/>
      <c r="CF21" s="59"/>
      <c r="CG21" s="59"/>
      <c r="CH21" s="59"/>
      <c r="CI21" s="59"/>
      <c r="CJ21" s="328"/>
    </row>
    <row r="22" spans="1:88" ht="12.75">
      <c r="A22" s="262"/>
      <c r="B22" s="95">
        <v>12</v>
      </c>
      <c r="C22" s="96"/>
      <c r="D22" s="90" t="s">
        <v>324</v>
      </c>
      <c r="E22" s="90" t="s">
        <v>325</v>
      </c>
      <c r="F22" s="96">
        <v>35792</v>
      </c>
      <c r="G22" s="96">
        <f ca="1" t="shared" si="8"/>
        <v>38405.922545023146</v>
      </c>
      <c r="H22" s="90"/>
      <c r="I22" s="90" t="s">
        <v>37</v>
      </c>
      <c r="J22" s="273" t="s">
        <v>229</v>
      </c>
      <c r="K22" s="273" t="s">
        <v>261</v>
      </c>
      <c r="L22" s="94" t="str">
        <f t="shared" si="0"/>
        <v>ABBY FRIDAY</v>
      </c>
      <c r="M22" s="94">
        <f t="shared" si="1"/>
        <v>2613.922545023146</v>
      </c>
      <c r="N22" s="55"/>
      <c r="O22" s="304" t="str">
        <f>IF($N22=0," ",VLOOKUP($N22,'Letter ID Stanine'!$A$2:$B$56,2))</f>
        <v> </v>
      </c>
      <c r="P22" s="56"/>
      <c r="Q22" s="302"/>
      <c r="R22" s="304" t="str">
        <f>IF($Q22=0," ",VLOOKUP($Q22,'Letter ID Stanine'!$A$2:$B$56,2))</f>
        <v> </v>
      </c>
      <c r="S22" s="56"/>
      <c r="T22" s="59"/>
      <c r="U22" s="304" t="str">
        <f>IF($T22=0," ",VLOOKUP($T22,'Letter ID Stanine'!$A$2:$B$56,2))</f>
        <v> </v>
      </c>
      <c r="V22" s="56"/>
      <c r="W22" s="59"/>
      <c r="X22" s="304" t="str">
        <f>IF($W22=0," ",VLOOKUP($W22,'Letter ID Stanine'!$A$2:$B$56,2))</f>
        <v> </v>
      </c>
      <c r="Y22" s="56"/>
      <c r="Z22" s="59"/>
      <c r="AA22" s="304" t="str">
        <f>IF($Z22=0," ",VLOOKUP($Z22,'Letter ID Stanine'!$A$2:$B$56,2))</f>
        <v> </v>
      </c>
      <c r="AB22" s="56"/>
      <c r="AC22" s="223"/>
      <c r="AD22" s="328">
        <f>IF($AC22=0,0,VLOOKUP($AC22,'CAP Stanine'!$A$2:$B$56,2))</f>
        <v>0</v>
      </c>
      <c r="AE22" s="101"/>
      <c r="AF22" s="101"/>
      <c r="AG22" s="169"/>
      <c r="AH22" s="168"/>
      <c r="AI22" s="168"/>
      <c r="AJ22" s="168"/>
      <c r="AK22" s="168"/>
      <c r="AL22" s="246"/>
      <c r="AM22" s="246"/>
      <c r="AN22" s="168"/>
      <c r="AO22" s="168"/>
      <c r="AP22" s="246"/>
      <c r="AQ22" s="246"/>
      <c r="AR22" s="169"/>
      <c r="AS22" s="303">
        <f t="shared" si="9"/>
        <v>5</v>
      </c>
      <c r="AT22" s="246"/>
      <c r="AU22" s="303">
        <f t="shared" si="9"/>
        <v>5</v>
      </c>
      <c r="AV22" s="246"/>
      <c r="AW22" s="303">
        <f t="shared" si="2"/>
        <v>5</v>
      </c>
      <c r="AX22" s="246"/>
      <c r="AY22" s="303">
        <f t="shared" si="3"/>
        <v>5</v>
      </c>
      <c r="AZ22" s="169"/>
      <c r="BA22" s="303">
        <f t="shared" si="4"/>
        <v>5</v>
      </c>
      <c r="BB22" s="246"/>
      <c r="BC22" s="303">
        <f t="shared" si="5"/>
        <v>5</v>
      </c>
      <c r="BD22" s="246"/>
      <c r="BE22" s="303">
        <f t="shared" si="6"/>
        <v>5</v>
      </c>
      <c r="BF22" s="246"/>
      <c r="BG22" s="303">
        <f t="shared" si="7"/>
        <v>5</v>
      </c>
      <c r="BH22" s="291"/>
      <c r="BI22" s="55"/>
      <c r="BJ22" s="167" t="str">
        <f>IF(BI22=0," ",IF($I22="F",VLOOKUP(BI22,'BURT-Word-Age-Bands'!$A$1:$H$82,4),VLOOKUP(BI22,'BURT-Word-Age-Bands'!$A$1:$H$82,7)))</f>
        <v> </v>
      </c>
      <c r="BK22" s="59"/>
      <c r="BL22" s="167" t="str">
        <f>IF(BK22=0," ",IF($I22="F",VLOOKUP(BK22,'BURT-Word-Age-Bands'!$A$1:$H$82,4),VLOOKUP(BK22,'BURT-Word-Age-Bands'!$A$1:$H$82,7)))</f>
        <v> </v>
      </c>
      <c r="BM22" s="59"/>
      <c r="BN22" s="167" t="str">
        <f>IF(BM22=0," ",IF($I22="F",VLOOKUP(BM22,'BURT-Word-Age-Bands'!$A$1:$H$82,4),VLOOKUP(BM22,'BURT-Word-Age-Bands'!$A$1:$H$82,7)))</f>
        <v> </v>
      </c>
      <c r="BO22" s="59"/>
      <c r="BP22" s="167" t="str">
        <f>IF(BO22=0," ",IF($I22="F",VLOOKUP(BO22,'BURT-Word-Age-Bands'!$A$1:$H$82,4),VLOOKUP(BO22,'BURT-Word-Age-Bands'!$A$1:$H$82,7)))</f>
        <v> </v>
      </c>
      <c r="BQ22" s="223"/>
      <c r="BR22" s="226"/>
      <c r="BS22" s="223"/>
      <c r="BT22" s="226"/>
      <c r="BU22" s="187"/>
      <c r="BV22" s="116"/>
      <c r="BW22" s="168"/>
      <c r="BX22" s="56"/>
      <c r="BY22" s="55"/>
      <c r="BZ22" s="59"/>
      <c r="CA22" s="59"/>
      <c r="CB22" s="324"/>
      <c r="CC22" s="59"/>
      <c r="CD22" s="59"/>
      <c r="CE22" s="59"/>
      <c r="CF22" s="59"/>
      <c r="CG22" s="59"/>
      <c r="CH22" s="59"/>
      <c r="CI22" s="59"/>
      <c r="CJ22" s="328"/>
    </row>
    <row r="23" spans="1:88" ht="12.75">
      <c r="A23" s="262"/>
      <c r="B23" s="95">
        <v>13</v>
      </c>
      <c r="C23" s="96"/>
      <c r="D23" s="90" t="s">
        <v>326</v>
      </c>
      <c r="E23" s="90" t="s">
        <v>327</v>
      </c>
      <c r="F23" s="96">
        <v>33981</v>
      </c>
      <c r="G23" s="96">
        <f ca="1" t="shared" si="8"/>
        <v>38405.922545023146</v>
      </c>
      <c r="H23" s="90"/>
      <c r="I23" s="90" t="s">
        <v>38</v>
      </c>
      <c r="J23" s="273" t="s">
        <v>229</v>
      </c>
      <c r="K23" s="273" t="s">
        <v>257</v>
      </c>
      <c r="L23" s="94" t="str">
        <f t="shared" si="0"/>
        <v>JULIAN GOVERS</v>
      </c>
      <c r="M23" s="94">
        <f t="shared" si="1"/>
        <v>4424.922545023146</v>
      </c>
      <c r="N23" s="55"/>
      <c r="O23" s="304" t="str">
        <f>IF($N23=0," ",VLOOKUP($N23,'Letter ID Stanine'!$A$2:$B$56,2))</f>
        <v> </v>
      </c>
      <c r="P23" s="56"/>
      <c r="Q23" s="302"/>
      <c r="R23" s="304" t="str">
        <f>IF($Q23=0," ",VLOOKUP($Q23,'Letter ID Stanine'!$A$2:$B$56,2))</f>
        <v> </v>
      </c>
      <c r="S23" s="56"/>
      <c r="T23" s="59"/>
      <c r="U23" s="304" t="str">
        <f>IF($T23=0," ",VLOOKUP($T23,'Letter ID Stanine'!$A$2:$B$56,2))</f>
        <v> </v>
      </c>
      <c r="V23" s="56"/>
      <c r="W23" s="59"/>
      <c r="X23" s="304" t="str">
        <f>IF($W23=0," ",VLOOKUP($W23,'Letter ID Stanine'!$A$2:$B$56,2))</f>
        <v> </v>
      </c>
      <c r="Y23" s="56"/>
      <c r="Z23" s="59"/>
      <c r="AA23" s="304" t="str">
        <f>IF($Z23=0," ",VLOOKUP($Z23,'Letter ID Stanine'!$A$2:$B$56,2))</f>
        <v> </v>
      </c>
      <c r="AB23" s="56"/>
      <c r="AC23" s="223"/>
      <c r="AD23" s="328">
        <f>IF($AC23=0,0,VLOOKUP($AC23,'CAP Stanine'!$A$2:$B$56,2))</f>
        <v>0</v>
      </c>
      <c r="AE23" s="101"/>
      <c r="AF23" s="101"/>
      <c r="AG23" s="169"/>
      <c r="AH23" s="168"/>
      <c r="AI23" s="168"/>
      <c r="AJ23" s="168"/>
      <c r="AK23" s="168"/>
      <c r="AL23" s="246"/>
      <c r="AM23" s="246"/>
      <c r="AN23" s="168"/>
      <c r="AO23" s="168"/>
      <c r="AP23" s="246"/>
      <c r="AQ23" s="246"/>
      <c r="AR23" s="169"/>
      <c r="AS23" s="303">
        <f t="shared" si="9"/>
        <v>5</v>
      </c>
      <c r="AT23" s="246"/>
      <c r="AU23" s="303">
        <f t="shared" si="9"/>
        <v>5</v>
      </c>
      <c r="AV23" s="246"/>
      <c r="AW23" s="303">
        <f t="shared" si="2"/>
        <v>5</v>
      </c>
      <c r="AX23" s="246"/>
      <c r="AY23" s="303">
        <f t="shared" si="3"/>
        <v>5</v>
      </c>
      <c r="AZ23" s="169"/>
      <c r="BA23" s="303">
        <f t="shared" si="4"/>
        <v>5</v>
      </c>
      <c r="BB23" s="246"/>
      <c r="BC23" s="303">
        <f t="shared" si="5"/>
        <v>5</v>
      </c>
      <c r="BD23" s="246"/>
      <c r="BE23" s="303">
        <f t="shared" si="6"/>
        <v>5</v>
      </c>
      <c r="BF23" s="246"/>
      <c r="BG23" s="303">
        <f t="shared" si="7"/>
        <v>5</v>
      </c>
      <c r="BH23" s="291"/>
      <c r="BI23" s="55"/>
      <c r="BJ23" s="167" t="str">
        <f>IF(BI23=0," ",IF($I23="F",VLOOKUP(BI23,'BURT-Word-Age-Bands'!$A$1:$H$82,4),VLOOKUP(BI23,'BURT-Word-Age-Bands'!$A$1:$H$82,7)))</f>
        <v> </v>
      </c>
      <c r="BK23" s="59"/>
      <c r="BL23" s="167" t="str">
        <f>IF(BK23=0," ",IF($I23="F",VLOOKUP(BK23,'BURT-Word-Age-Bands'!$A$1:$H$82,4),VLOOKUP(BK23,'BURT-Word-Age-Bands'!$A$1:$H$82,7)))</f>
        <v> </v>
      </c>
      <c r="BM23" s="59"/>
      <c r="BN23" s="167" t="str">
        <f>IF(BM23=0," ",IF($I23="F",VLOOKUP(BM23,'BURT-Word-Age-Bands'!$A$1:$H$82,4),VLOOKUP(BM23,'BURT-Word-Age-Bands'!$A$1:$H$82,7)))</f>
        <v> </v>
      </c>
      <c r="BO23" s="59"/>
      <c r="BP23" s="167" t="str">
        <f>IF(BO23=0," ",IF($I23="F",VLOOKUP(BO23,'BURT-Word-Age-Bands'!$A$1:$H$82,4),VLOOKUP(BO23,'BURT-Word-Age-Bands'!$A$1:$H$82,7)))</f>
        <v> </v>
      </c>
      <c r="BQ23" s="223"/>
      <c r="BR23" s="226"/>
      <c r="BS23" s="223"/>
      <c r="BT23" s="226"/>
      <c r="BU23" s="187"/>
      <c r="BV23" s="116"/>
      <c r="BW23" s="168"/>
      <c r="BX23" s="56"/>
      <c r="BY23" s="55"/>
      <c r="BZ23" s="59"/>
      <c r="CA23" s="59"/>
      <c r="CB23" s="324"/>
      <c r="CC23" s="59"/>
      <c r="CD23" s="59"/>
      <c r="CE23" s="59"/>
      <c r="CF23" s="59"/>
      <c r="CG23" s="59"/>
      <c r="CH23" s="59"/>
      <c r="CI23" s="59"/>
      <c r="CJ23" s="328"/>
    </row>
    <row r="24" spans="1:88" ht="12.75">
      <c r="A24" s="262"/>
      <c r="B24" s="95">
        <v>14</v>
      </c>
      <c r="C24" s="96"/>
      <c r="D24" s="90" t="s">
        <v>328</v>
      </c>
      <c r="E24" s="90" t="s">
        <v>329</v>
      </c>
      <c r="F24" s="96">
        <v>34653</v>
      </c>
      <c r="G24" s="96">
        <f ca="1" t="shared" si="8"/>
        <v>38405.922545023146</v>
      </c>
      <c r="H24" s="90"/>
      <c r="I24" s="90" t="s">
        <v>37</v>
      </c>
      <c r="J24" s="273" t="s">
        <v>229</v>
      </c>
      <c r="K24" s="273" t="s">
        <v>259</v>
      </c>
      <c r="L24" s="94" t="str">
        <f t="shared" si="0"/>
        <v>ALICIA GUY</v>
      </c>
      <c r="M24" s="94">
        <f t="shared" si="1"/>
        <v>3752.922545023146</v>
      </c>
      <c r="N24" s="55"/>
      <c r="O24" s="304" t="str">
        <f>IF($N24=0," ",VLOOKUP($N24,'Letter ID Stanine'!$A$2:$B$56,2))</f>
        <v> </v>
      </c>
      <c r="P24" s="56"/>
      <c r="Q24" s="302"/>
      <c r="R24" s="304" t="str">
        <f>IF($Q24=0," ",VLOOKUP($Q24,'Letter ID Stanine'!$A$2:$B$56,2))</f>
        <v> </v>
      </c>
      <c r="S24" s="56"/>
      <c r="T24" s="59"/>
      <c r="U24" s="304" t="str">
        <f>IF($T24=0," ",VLOOKUP($T24,'Letter ID Stanine'!$A$2:$B$56,2))</f>
        <v> </v>
      </c>
      <c r="V24" s="56"/>
      <c r="W24" s="59"/>
      <c r="X24" s="304" t="str">
        <f>IF($W24=0," ",VLOOKUP($W24,'Letter ID Stanine'!$A$2:$B$56,2))</f>
        <v> </v>
      </c>
      <c r="Y24" s="56"/>
      <c r="Z24" s="59"/>
      <c r="AA24" s="304" t="str">
        <f>IF($Z24=0," ",VLOOKUP($Z24,'Letter ID Stanine'!$A$2:$B$56,2))</f>
        <v> </v>
      </c>
      <c r="AB24" s="56"/>
      <c r="AC24" s="223"/>
      <c r="AD24" s="328">
        <f>IF($AC24=0,0,VLOOKUP($AC24,'CAP Stanine'!$A$2:$B$56,2))</f>
        <v>0</v>
      </c>
      <c r="AE24" s="101"/>
      <c r="AF24" s="101"/>
      <c r="AG24" s="169"/>
      <c r="AH24" s="168"/>
      <c r="AI24" s="168"/>
      <c r="AJ24" s="168"/>
      <c r="AK24" s="168"/>
      <c r="AL24" s="246"/>
      <c r="AM24" s="246"/>
      <c r="AN24" s="168"/>
      <c r="AO24" s="168"/>
      <c r="AP24" s="246"/>
      <c r="AQ24" s="246"/>
      <c r="AR24" s="169"/>
      <c r="AS24" s="303">
        <f t="shared" si="9"/>
        <v>5</v>
      </c>
      <c r="AT24" s="246"/>
      <c r="AU24" s="303">
        <f t="shared" si="9"/>
        <v>5</v>
      </c>
      <c r="AV24" s="246"/>
      <c r="AW24" s="303">
        <f t="shared" si="2"/>
        <v>5</v>
      </c>
      <c r="AX24" s="246"/>
      <c r="AY24" s="303">
        <f t="shared" si="3"/>
        <v>5</v>
      </c>
      <c r="AZ24" s="169"/>
      <c r="BA24" s="303">
        <f t="shared" si="4"/>
        <v>5</v>
      </c>
      <c r="BB24" s="246"/>
      <c r="BC24" s="303">
        <f t="shared" si="5"/>
        <v>5</v>
      </c>
      <c r="BD24" s="246"/>
      <c r="BE24" s="303">
        <f t="shared" si="6"/>
        <v>5</v>
      </c>
      <c r="BF24" s="246"/>
      <c r="BG24" s="303">
        <f t="shared" si="7"/>
        <v>5</v>
      </c>
      <c r="BH24" s="291"/>
      <c r="BI24" s="55"/>
      <c r="BJ24" s="167" t="str">
        <f>IF(BI24=0," ",IF($I24="F",VLOOKUP(BI24,'BURT-Word-Age-Bands'!$A$1:$H$82,4),VLOOKUP(BI24,'BURT-Word-Age-Bands'!$A$1:$H$82,7)))</f>
        <v> </v>
      </c>
      <c r="BK24" s="59"/>
      <c r="BL24" s="167" t="str">
        <f>IF(BK24=0," ",IF($I24="F",VLOOKUP(BK24,'BURT-Word-Age-Bands'!$A$1:$H$82,4),VLOOKUP(BK24,'BURT-Word-Age-Bands'!$A$1:$H$82,7)))</f>
        <v> </v>
      </c>
      <c r="BM24" s="59"/>
      <c r="BN24" s="167" t="str">
        <f>IF(BM24=0," ",IF($I24="F",VLOOKUP(BM24,'BURT-Word-Age-Bands'!$A$1:$H$82,4),VLOOKUP(BM24,'BURT-Word-Age-Bands'!$A$1:$H$82,7)))</f>
        <v> </v>
      </c>
      <c r="BO24" s="59"/>
      <c r="BP24" s="167" t="str">
        <f>IF(BO24=0," ",IF($I24="F",VLOOKUP(BO24,'BURT-Word-Age-Bands'!$A$1:$H$82,4),VLOOKUP(BO24,'BURT-Word-Age-Bands'!$A$1:$H$82,7)))</f>
        <v> </v>
      </c>
      <c r="BQ24" s="223"/>
      <c r="BR24" s="226"/>
      <c r="BS24" s="223"/>
      <c r="BT24" s="226"/>
      <c r="BU24" s="187"/>
      <c r="BV24" s="116"/>
      <c r="BW24" s="168"/>
      <c r="BX24" s="56"/>
      <c r="BY24" s="55"/>
      <c r="BZ24" s="59"/>
      <c r="CA24" s="59"/>
      <c r="CB24" s="324"/>
      <c r="CC24" s="59"/>
      <c r="CD24" s="59"/>
      <c r="CE24" s="59"/>
      <c r="CF24" s="59"/>
      <c r="CG24" s="59"/>
      <c r="CH24" s="59"/>
      <c r="CI24" s="59"/>
      <c r="CJ24" s="328"/>
    </row>
    <row r="25" spans="1:88" ht="12.75">
      <c r="A25" s="262"/>
      <c r="B25" s="95">
        <v>15</v>
      </c>
      <c r="C25" s="96"/>
      <c r="D25" s="90" t="s">
        <v>330</v>
      </c>
      <c r="E25" s="90" t="s">
        <v>331</v>
      </c>
      <c r="F25" s="96">
        <v>35944</v>
      </c>
      <c r="G25" s="96">
        <f ca="1" t="shared" si="8"/>
        <v>38405.922545023146</v>
      </c>
      <c r="H25" s="90"/>
      <c r="I25" s="90" t="s">
        <v>38</v>
      </c>
      <c r="J25" s="273" t="s">
        <v>229</v>
      </c>
      <c r="K25" s="273" t="s">
        <v>259</v>
      </c>
      <c r="L25" s="94" t="str">
        <f t="shared" si="0"/>
        <v>ANGEL HALO</v>
      </c>
      <c r="M25" s="94">
        <f t="shared" si="1"/>
        <v>2461.922545023146</v>
      </c>
      <c r="N25" s="55"/>
      <c r="O25" s="304" t="str">
        <f>IF($N25=0," ",VLOOKUP($N25,'Letter ID Stanine'!$A$2:$B$56,2))</f>
        <v> </v>
      </c>
      <c r="P25" s="56"/>
      <c r="Q25" s="302"/>
      <c r="R25" s="304" t="str">
        <f>IF($Q25=0," ",VLOOKUP($Q25,'Letter ID Stanine'!$A$2:$B$56,2))</f>
        <v> </v>
      </c>
      <c r="S25" s="56"/>
      <c r="T25" s="59"/>
      <c r="U25" s="304" t="str">
        <f>IF($T25=0," ",VLOOKUP($T25,'Letter ID Stanine'!$A$2:$B$56,2))</f>
        <v> </v>
      </c>
      <c r="V25" s="56"/>
      <c r="W25" s="59"/>
      <c r="X25" s="304" t="str">
        <f>IF($W25=0," ",VLOOKUP($W25,'Letter ID Stanine'!$A$2:$B$56,2))</f>
        <v> </v>
      </c>
      <c r="Y25" s="56"/>
      <c r="Z25" s="59"/>
      <c r="AA25" s="304" t="str">
        <f>IF($Z25=0," ",VLOOKUP($Z25,'Letter ID Stanine'!$A$2:$B$56,2))</f>
        <v> </v>
      </c>
      <c r="AB25" s="56"/>
      <c r="AC25" s="223"/>
      <c r="AD25" s="328">
        <f>IF($AC25=0,0,VLOOKUP($AC25,'CAP Stanine'!$A$2:$B$56,2))</f>
        <v>0</v>
      </c>
      <c r="AE25" s="101"/>
      <c r="AF25" s="101"/>
      <c r="AG25" s="169"/>
      <c r="AH25" s="168"/>
      <c r="AI25" s="168"/>
      <c r="AJ25" s="168"/>
      <c r="AK25" s="168"/>
      <c r="AL25" s="246"/>
      <c r="AM25" s="246"/>
      <c r="AN25" s="168"/>
      <c r="AO25" s="168"/>
      <c r="AP25" s="246"/>
      <c r="AQ25" s="246"/>
      <c r="AR25" s="169"/>
      <c r="AS25" s="303">
        <f t="shared" si="9"/>
        <v>5</v>
      </c>
      <c r="AT25" s="246"/>
      <c r="AU25" s="303">
        <f t="shared" si="9"/>
        <v>5</v>
      </c>
      <c r="AV25" s="246"/>
      <c r="AW25" s="303">
        <f t="shared" si="2"/>
        <v>5</v>
      </c>
      <c r="AX25" s="246"/>
      <c r="AY25" s="303">
        <f t="shared" si="3"/>
        <v>5</v>
      </c>
      <c r="AZ25" s="169"/>
      <c r="BA25" s="303">
        <f t="shared" si="4"/>
        <v>5</v>
      </c>
      <c r="BB25" s="246"/>
      <c r="BC25" s="303">
        <f t="shared" si="5"/>
        <v>5</v>
      </c>
      <c r="BD25" s="246"/>
      <c r="BE25" s="303">
        <f t="shared" si="6"/>
        <v>5</v>
      </c>
      <c r="BF25" s="246"/>
      <c r="BG25" s="303">
        <f t="shared" si="7"/>
        <v>5</v>
      </c>
      <c r="BH25" s="291"/>
      <c r="BI25" s="55"/>
      <c r="BJ25" s="167" t="str">
        <f>IF(BI25=0," ",IF($I25="F",VLOOKUP(BI25,'BURT-Word-Age-Bands'!$A$1:$H$82,4),VLOOKUP(BI25,'BURT-Word-Age-Bands'!$A$1:$H$82,7)))</f>
        <v> </v>
      </c>
      <c r="BK25" s="59"/>
      <c r="BL25" s="167" t="str">
        <f>IF(BK25=0," ",IF($I25="F",VLOOKUP(BK25,'BURT-Word-Age-Bands'!$A$1:$H$82,4),VLOOKUP(BK25,'BURT-Word-Age-Bands'!$A$1:$H$82,7)))</f>
        <v> </v>
      </c>
      <c r="BM25" s="59"/>
      <c r="BN25" s="167" t="str">
        <f>IF(BM25=0," ",IF($I25="F",VLOOKUP(BM25,'BURT-Word-Age-Bands'!$A$1:$H$82,4),VLOOKUP(BM25,'BURT-Word-Age-Bands'!$A$1:$H$82,7)))</f>
        <v> </v>
      </c>
      <c r="BO25" s="59"/>
      <c r="BP25" s="167" t="str">
        <f>IF(BO25=0," ",IF($I25="F",VLOOKUP(BO25,'BURT-Word-Age-Bands'!$A$1:$H$82,4),VLOOKUP(BO25,'BURT-Word-Age-Bands'!$A$1:$H$82,7)))</f>
        <v> </v>
      </c>
      <c r="BQ25" s="223"/>
      <c r="BR25" s="226"/>
      <c r="BS25" s="223"/>
      <c r="BT25" s="226"/>
      <c r="BU25" s="187"/>
      <c r="BV25" s="116"/>
      <c r="BW25" s="168"/>
      <c r="BX25" s="56"/>
      <c r="BY25" s="55"/>
      <c r="BZ25" s="59"/>
      <c r="CA25" s="59"/>
      <c r="CB25" s="324"/>
      <c r="CC25" s="59"/>
      <c r="CD25" s="59"/>
      <c r="CE25" s="59"/>
      <c r="CF25" s="59"/>
      <c r="CG25" s="59"/>
      <c r="CH25" s="59"/>
      <c r="CI25" s="59"/>
      <c r="CJ25" s="328"/>
    </row>
    <row r="26" spans="1:88" ht="12.75">
      <c r="A26" s="262"/>
      <c r="B26" s="95">
        <v>16</v>
      </c>
      <c r="C26" s="96"/>
      <c r="D26" s="90" t="s">
        <v>332</v>
      </c>
      <c r="E26" s="90" t="s">
        <v>333</v>
      </c>
      <c r="F26" s="96">
        <v>34155</v>
      </c>
      <c r="G26" s="96">
        <f ca="1" t="shared" si="8"/>
        <v>38405.922545023146</v>
      </c>
      <c r="H26" s="90"/>
      <c r="I26" s="90" t="s">
        <v>37</v>
      </c>
      <c r="J26" s="273" t="s">
        <v>229</v>
      </c>
      <c r="K26" s="273" t="s">
        <v>260</v>
      </c>
      <c r="L26" s="94" t="str">
        <f t="shared" si="0"/>
        <v>LISA HEDLEY</v>
      </c>
      <c r="M26" s="94">
        <f t="shared" si="1"/>
        <v>4250.922545023146</v>
      </c>
      <c r="N26" s="55"/>
      <c r="O26" s="304" t="str">
        <f>IF($N26=0," ",VLOOKUP($N26,'Letter ID Stanine'!$A$2:$B$56,2))</f>
        <v> </v>
      </c>
      <c r="P26" s="56"/>
      <c r="Q26" s="302"/>
      <c r="R26" s="304" t="str">
        <f>IF($Q26=0," ",VLOOKUP($Q26,'Letter ID Stanine'!$A$2:$B$56,2))</f>
        <v> </v>
      </c>
      <c r="S26" s="56"/>
      <c r="T26" s="59"/>
      <c r="U26" s="304" t="str">
        <f>IF($T26=0," ",VLOOKUP($T26,'Letter ID Stanine'!$A$2:$B$56,2))</f>
        <v> </v>
      </c>
      <c r="V26" s="56"/>
      <c r="W26" s="59"/>
      <c r="X26" s="304" t="str">
        <f>IF($W26=0," ",VLOOKUP($W26,'Letter ID Stanine'!$A$2:$B$56,2))</f>
        <v> </v>
      </c>
      <c r="Y26" s="56"/>
      <c r="Z26" s="59"/>
      <c r="AA26" s="304" t="str">
        <f>IF($Z26=0," ",VLOOKUP($Z26,'Letter ID Stanine'!$A$2:$B$56,2))</f>
        <v> </v>
      </c>
      <c r="AB26" s="56"/>
      <c r="AC26" s="223"/>
      <c r="AD26" s="328">
        <f>IF($AC26=0,0,VLOOKUP($AC26,'CAP Stanine'!$A$2:$B$56,2))</f>
        <v>0</v>
      </c>
      <c r="AE26" s="101"/>
      <c r="AF26" s="101"/>
      <c r="AG26" s="169"/>
      <c r="AH26" s="168"/>
      <c r="AI26" s="168"/>
      <c r="AJ26" s="168"/>
      <c r="AK26" s="168"/>
      <c r="AL26" s="246"/>
      <c r="AM26" s="246"/>
      <c r="AN26" s="168"/>
      <c r="AO26" s="168"/>
      <c r="AP26" s="246"/>
      <c r="AQ26" s="246"/>
      <c r="AR26" s="169"/>
      <c r="AS26" s="303">
        <f t="shared" si="9"/>
        <v>5</v>
      </c>
      <c r="AT26" s="246"/>
      <c r="AU26" s="303">
        <f t="shared" si="9"/>
        <v>5</v>
      </c>
      <c r="AV26" s="246"/>
      <c r="AW26" s="303">
        <f t="shared" si="2"/>
        <v>5</v>
      </c>
      <c r="AX26" s="246"/>
      <c r="AY26" s="303">
        <f t="shared" si="3"/>
        <v>5</v>
      </c>
      <c r="AZ26" s="169"/>
      <c r="BA26" s="303">
        <f t="shared" si="4"/>
        <v>5</v>
      </c>
      <c r="BB26" s="246"/>
      <c r="BC26" s="303">
        <f t="shared" si="5"/>
        <v>5</v>
      </c>
      <c r="BD26" s="246"/>
      <c r="BE26" s="303">
        <f t="shared" si="6"/>
        <v>5</v>
      </c>
      <c r="BF26" s="246"/>
      <c r="BG26" s="303">
        <f t="shared" si="7"/>
        <v>5</v>
      </c>
      <c r="BH26" s="291"/>
      <c r="BI26" s="55"/>
      <c r="BJ26" s="167" t="str">
        <f>IF(BI26=0," ",IF($I26="F",VLOOKUP(BI26,'BURT-Word-Age-Bands'!$A$1:$H$82,4),VLOOKUP(BI26,'BURT-Word-Age-Bands'!$A$1:$H$82,7)))</f>
        <v> </v>
      </c>
      <c r="BK26" s="59"/>
      <c r="BL26" s="167" t="str">
        <f>IF(BK26=0," ",IF($I26="F",VLOOKUP(BK26,'BURT-Word-Age-Bands'!$A$1:$H$82,4),VLOOKUP(BK26,'BURT-Word-Age-Bands'!$A$1:$H$82,7)))</f>
        <v> </v>
      </c>
      <c r="BM26" s="59"/>
      <c r="BN26" s="167" t="str">
        <f>IF(BM26=0," ",IF($I26="F",VLOOKUP(BM26,'BURT-Word-Age-Bands'!$A$1:$H$82,4),VLOOKUP(BM26,'BURT-Word-Age-Bands'!$A$1:$H$82,7)))</f>
        <v> </v>
      </c>
      <c r="BO26" s="59"/>
      <c r="BP26" s="167" t="str">
        <f>IF(BO26=0," ",IF($I26="F",VLOOKUP(BO26,'BURT-Word-Age-Bands'!$A$1:$H$82,4),VLOOKUP(BO26,'BURT-Word-Age-Bands'!$A$1:$H$82,7)))</f>
        <v> </v>
      </c>
      <c r="BQ26" s="223"/>
      <c r="BR26" s="226"/>
      <c r="BS26" s="223"/>
      <c r="BT26" s="226"/>
      <c r="BU26" s="187"/>
      <c r="BV26" s="116"/>
      <c r="BW26" s="168"/>
      <c r="BX26" s="56"/>
      <c r="BY26" s="55"/>
      <c r="BZ26" s="59"/>
      <c r="CA26" s="59"/>
      <c r="CB26" s="324"/>
      <c r="CC26" s="59"/>
      <c r="CD26" s="59"/>
      <c r="CE26" s="59"/>
      <c r="CF26" s="59"/>
      <c r="CG26" s="59"/>
      <c r="CH26" s="59"/>
      <c r="CI26" s="59"/>
      <c r="CJ26" s="328"/>
    </row>
    <row r="27" spans="1:88" ht="12.75">
      <c r="A27" s="262"/>
      <c r="B27" s="95">
        <v>17</v>
      </c>
      <c r="C27" s="96"/>
      <c r="D27" s="90" t="s">
        <v>334</v>
      </c>
      <c r="E27" s="90" t="s">
        <v>335</v>
      </c>
      <c r="F27" s="96">
        <v>35180</v>
      </c>
      <c r="G27" s="96">
        <f ca="1" t="shared" si="8"/>
        <v>38405.922545023146</v>
      </c>
      <c r="H27" s="90"/>
      <c r="I27" s="90" t="s">
        <v>38</v>
      </c>
      <c r="J27" s="273" t="s">
        <v>229</v>
      </c>
      <c r="K27" s="273" t="s">
        <v>261</v>
      </c>
      <c r="L27" s="94" t="str">
        <f t="shared" si="0"/>
        <v>CONRAD INSLEY</v>
      </c>
      <c r="M27" s="94">
        <f t="shared" si="1"/>
        <v>3225.922545023146</v>
      </c>
      <c r="N27" s="55"/>
      <c r="O27" s="304" t="str">
        <f>IF($N27=0," ",VLOOKUP($N27,'Letter ID Stanine'!$A$2:$B$56,2))</f>
        <v> </v>
      </c>
      <c r="P27" s="56"/>
      <c r="Q27" s="302"/>
      <c r="R27" s="304" t="str">
        <f>IF($Q27=0," ",VLOOKUP($Q27,'Letter ID Stanine'!$A$2:$B$56,2))</f>
        <v> </v>
      </c>
      <c r="S27" s="56"/>
      <c r="T27" s="59"/>
      <c r="U27" s="304" t="str">
        <f>IF($T27=0," ",VLOOKUP($T27,'Letter ID Stanine'!$A$2:$B$56,2))</f>
        <v> </v>
      </c>
      <c r="V27" s="56"/>
      <c r="W27" s="59"/>
      <c r="X27" s="304" t="str">
        <f>IF($W27=0," ",VLOOKUP($W27,'Letter ID Stanine'!$A$2:$B$56,2))</f>
        <v> </v>
      </c>
      <c r="Y27" s="56"/>
      <c r="Z27" s="59"/>
      <c r="AA27" s="304" t="str">
        <f>IF($Z27=0," ",VLOOKUP($Z27,'Letter ID Stanine'!$A$2:$B$56,2))</f>
        <v> </v>
      </c>
      <c r="AB27" s="56"/>
      <c r="AC27" s="223"/>
      <c r="AD27" s="328">
        <f>IF($AC27=0,0,VLOOKUP($AC27,'CAP Stanine'!$A$2:$B$56,2))</f>
        <v>0</v>
      </c>
      <c r="AE27" s="101"/>
      <c r="AF27" s="101"/>
      <c r="AG27" s="169"/>
      <c r="AH27" s="168"/>
      <c r="AI27" s="168"/>
      <c r="AJ27" s="168"/>
      <c r="AK27" s="168"/>
      <c r="AL27" s="246"/>
      <c r="AM27" s="246"/>
      <c r="AN27" s="168"/>
      <c r="AO27" s="168"/>
      <c r="AP27" s="246"/>
      <c r="AQ27" s="246"/>
      <c r="AR27" s="169"/>
      <c r="AS27" s="303">
        <f t="shared" si="9"/>
        <v>5</v>
      </c>
      <c r="AT27" s="246"/>
      <c r="AU27" s="303">
        <f t="shared" si="9"/>
        <v>5</v>
      </c>
      <c r="AV27" s="246"/>
      <c r="AW27" s="303">
        <f t="shared" si="2"/>
        <v>5</v>
      </c>
      <c r="AX27" s="246"/>
      <c r="AY27" s="303">
        <f t="shared" si="3"/>
        <v>5</v>
      </c>
      <c r="AZ27" s="169"/>
      <c r="BA27" s="303">
        <f t="shared" si="4"/>
        <v>5</v>
      </c>
      <c r="BB27" s="246"/>
      <c r="BC27" s="303">
        <f t="shared" si="5"/>
        <v>5</v>
      </c>
      <c r="BD27" s="246"/>
      <c r="BE27" s="303">
        <f t="shared" si="6"/>
        <v>5</v>
      </c>
      <c r="BF27" s="246"/>
      <c r="BG27" s="303">
        <f t="shared" si="7"/>
        <v>5</v>
      </c>
      <c r="BH27" s="291"/>
      <c r="BI27" s="55"/>
      <c r="BJ27" s="167" t="str">
        <f>IF(BI27=0," ",IF($I27="F",VLOOKUP(BI27,'BURT-Word-Age-Bands'!$A$1:$H$82,4),VLOOKUP(BI27,'BURT-Word-Age-Bands'!$A$1:$H$82,7)))</f>
        <v> </v>
      </c>
      <c r="BK27" s="59"/>
      <c r="BL27" s="167" t="str">
        <f>IF(BK27=0," ",IF($I27="F",VLOOKUP(BK27,'BURT-Word-Age-Bands'!$A$1:$H$82,4),VLOOKUP(BK27,'BURT-Word-Age-Bands'!$A$1:$H$82,7)))</f>
        <v> </v>
      </c>
      <c r="BM27" s="59"/>
      <c r="BN27" s="167" t="str">
        <f>IF(BM27=0," ",IF($I27="F",VLOOKUP(BM27,'BURT-Word-Age-Bands'!$A$1:$H$82,4),VLOOKUP(BM27,'BURT-Word-Age-Bands'!$A$1:$H$82,7)))</f>
        <v> </v>
      </c>
      <c r="BO27" s="59"/>
      <c r="BP27" s="167" t="str">
        <f>IF(BO27=0," ",IF($I27="F",VLOOKUP(BO27,'BURT-Word-Age-Bands'!$A$1:$H$82,4),VLOOKUP(BO27,'BURT-Word-Age-Bands'!$A$1:$H$82,7)))</f>
        <v> </v>
      </c>
      <c r="BQ27" s="223"/>
      <c r="BR27" s="226"/>
      <c r="BS27" s="223"/>
      <c r="BT27" s="226"/>
      <c r="BU27" s="187"/>
      <c r="BV27" s="116"/>
      <c r="BW27" s="168"/>
      <c r="BX27" s="56"/>
      <c r="BY27" s="55"/>
      <c r="BZ27" s="59"/>
      <c r="CA27" s="59"/>
      <c r="CB27" s="324"/>
      <c r="CC27" s="59"/>
      <c r="CD27" s="59"/>
      <c r="CE27" s="59"/>
      <c r="CF27" s="59"/>
      <c r="CG27" s="59"/>
      <c r="CH27" s="59"/>
      <c r="CI27" s="59"/>
      <c r="CJ27" s="328"/>
    </row>
    <row r="28" spans="1:88" ht="12.75">
      <c r="A28" s="262"/>
      <c r="B28" s="95">
        <v>18</v>
      </c>
      <c r="C28" s="96"/>
      <c r="D28" s="90" t="s">
        <v>336</v>
      </c>
      <c r="E28" s="90" t="s">
        <v>337</v>
      </c>
      <c r="F28" s="96">
        <v>35804</v>
      </c>
      <c r="G28" s="96">
        <f ca="1" t="shared" si="8"/>
        <v>38405.922545023146</v>
      </c>
      <c r="H28" s="90"/>
      <c r="I28" s="90" t="s">
        <v>38</v>
      </c>
      <c r="J28" s="273" t="s">
        <v>229</v>
      </c>
      <c r="K28" s="273" t="s">
        <v>260</v>
      </c>
      <c r="L28" s="94" t="str">
        <f t="shared" si="0"/>
        <v>HENRY IVEY</v>
      </c>
      <c r="M28" s="94">
        <f t="shared" si="1"/>
        <v>2601.922545023146</v>
      </c>
      <c r="N28" s="55"/>
      <c r="O28" s="304" t="str">
        <f>IF($N28=0," ",VLOOKUP($N28,'Letter ID Stanine'!$A$2:$B$56,2))</f>
        <v> </v>
      </c>
      <c r="P28" s="56"/>
      <c r="Q28" s="302"/>
      <c r="R28" s="304" t="str">
        <f>IF($Q28=0," ",VLOOKUP($Q28,'Letter ID Stanine'!$A$2:$B$56,2))</f>
        <v> </v>
      </c>
      <c r="S28" s="56"/>
      <c r="T28" s="59"/>
      <c r="U28" s="304" t="str">
        <f>IF($T28=0," ",VLOOKUP($T28,'Letter ID Stanine'!$A$2:$B$56,2))</f>
        <v> </v>
      </c>
      <c r="V28" s="56"/>
      <c r="W28" s="59"/>
      <c r="X28" s="304" t="str">
        <f>IF($W28=0," ",VLOOKUP($W28,'Letter ID Stanine'!$A$2:$B$56,2))</f>
        <v> </v>
      </c>
      <c r="Y28" s="56"/>
      <c r="Z28" s="59"/>
      <c r="AA28" s="304" t="str">
        <f>IF($Z28=0," ",VLOOKUP($Z28,'Letter ID Stanine'!$A$2:$B$56,2))</f>
        <v> </v>
      </c>
      <c r="AB28" s="56"/>
      <c r="AC28" s="223"/>
      <c r="AD28" s="328">
        <f>IF($AC28=0,0,VLOOKUP($AC28,'CAP Stanine'!$A$2:$B$56,2))</f>
        <v>0</v>
      </c>
      <c r="AE28" s="101"/>
      <c r="AF28" s="101"/>
      <c r="AG28" s="169"/>
      <c r="AH28" s="168"/>
      <c r="AI28" s="168"/>
      <c r="AJ28" s="168"/>
      <c r="AK28" s="168"/>
      <c r="AL28" s="246"/>
      <c r="AM28" s="246"/>
      <c r="AN28" s="168"/>
      <c r="AO28" s="168"/>
      <c r="AP28" s="246"/>
      <c r="AQ28" s="246"/>
      <c r="AR28" s="169"/>
      <c r="AS28" s="303">
        <f t="shared" si="9"/>
        <v>5</v>
      </c>
      <c r="AT28" s="246"/>
      <c r="AU28" s="303">
        <f t="shared" si="9"/>
        <v>5</v>
      </c>
      <c r="AV28" s="246"/>
      <c r="AW28" s="303">
        <f t="shared" si="2"/>
        <v>5</v>
      </c>
      <c r="AX28" s="246"/>
      <c r="AY28" s="303">
        <f t="shared" si="3"/>
        <v>5</v>
      </c>
      <c r="AZ28" s="169"/>
      <c r="BA28" s="303">
        <f t="shared" si="4"/>
        <v>5</v>
      </c>
      <c r="BB28" s="246"/>
      <c r="BC28" s="303">
        <f t="shared" si="5"/>
        <v>5</v>
      </c>
      <c r="BD28" s="246"/>
      <c r="BE28" s="303">
        <f t="shared" si="6"/>
        <v>5</v>
      </c>
      <c r="BF28" s="246"/>
      <c r="BG28" s="303">
        <f t="shared" si="7"/>
        <v>5</v>
      </c>
      <c r="BH28" s="291"/>
      <c r="BI28" s="55"/>
      <c r="BJ28" s="167" t="str">
        <f>IF(BI28=0," ",IF($I28="F",VLOOKUP(BI28,'BURT-Word-Age-Bands'!$A$1:$H$82,4),VLOOKUP(BI28,'BURT-Word-Age-Bands'!$A$1:$H$82,7)))</f>
        <v> </v>
      </c>
      <c r="BK28" s="59"/>
      <c r="BL28" s="167" t="str">
        <f>IF(BK28=0," ",IF($I28="F",VLOOKUP(BK28,'BURT-Word-Age-Bands'!$A$1:$H$82,4),VLOOKUP(BK28,'BURT-Word-Age-Bands'!$A$1:$H$82,7)))</f>
        <v> </v>
      </c>
      <c r="BM28" s="59"/>
      <c r="BN28" s="167" t="str">
        <f>IF(BM28=0," ",IF($I28="F",VLOOKUP(BM28,'BURT-Word-Age-Bands'!$A$1:$H$82,4),VLOOKUP(BM28,'BURT-Word-Age-Bands'!$A$1:$H$82,7)))</f>
        <v> </v>
      </c>
      <c r="BO28" s="59"/>
      <c r="BP28" s="167" t="str">
        <f>IF(BO28=0," ",IF($I28="F",VLOOKUP(BO28,'BURT-Word-Age-Bands'!$A$1:$H$82,4),VLOOKUP(BO28,'BURT-Word-Age-Bands'!$A$1:$H$82,7)))</f>
        <v> </v>
      </c>
      <c r="BQ28" s="223"/>
      <c r="BR28" s="226"/>
      <c r="BS28" s="223"/>
      <c r="BT28" s="226"/>
      <c r="BU28" s="187"/>
      <c r="BV28" s="116"/>
      <c r="BW28" s="168"/>
      <c r="BX28" s="56"/>
      <c r="BY28" s="55"/>
      <c r="BZ28" s="59"/>
      <c r="CA28" s="59"/>
      <c r="CB28" s="324"/>
      <c r="CC28" s="59"/>
      <c r="CD28" s="59"/>
      <c r="CE28" s="59"/>
      <c r="CF28" s="59"/>
      <c r="CG28" s="59"/>
      <c r="CH28" s="59"/>
      <c r="CI28" s="59"/>
      <c r="CJ28" s="328"/>
    </row>
    <row r="29" spans="1:88" ht="12.75">
      <c r="A29" s="262"/>
      <c r="B29" s="95">
        <v>19</v>
      </c>
      <c r="C29" s="96"/>
      <c r="D29" s="90" t="s">
        <v>338</v>
      </c>
      <c r="E29" s="90" t="s">
        <v>339</v>
      </c>
      <c r="F29" s="96">
        <v>36072</v>
      </c>
      <c r="G29" s="96">
        <f ca="1" t="shared" si="8"/>
        <v>38405.922545023146</v>
      </c>
      <c r="H29" s="90"/>
      <c r="I29" s="90" t="s">
        <v>37</v>
      </c>
      <c r="J29" s="273" t="s">
        <v>229</v>
      </c>
      <c r="K29" s="273" t="s">
        <v>258</v>
      </c>
      <c r="L29" s="94" t="str">
        <f t="shared" si="0"/>
        <v>LESLIE JENKIN</v>
      </c>
      <c r="M29" s="94">
        <f t="shared" si="1"/>
        <v>2333.922545023146</v>
      </c>
      <c r="N29" s="55"/>
      <c r="O29" s="304" t="str">
        <f>IF($N29=0," ",VLOOKUP($N29,'Letter ID Stanine'!$A$2:$B$56,2))</f>
        <v> </v>
      </c>
      <c r="P29" s="56"/>
      <c r="Q29" s="302"/>
      <c r="R29" s="304" t="str">
        <f>IF($Q29=0," ",VLOOKUP($Q29,'Letter ID Stanine'!$A$2:$B$56,2))</f>
        <v> </v>
      </c>
      <c r="S29" s="56"/>
      <c r="T29" s="59"/>
      <c r="U29" s="304" t="str">
        <f>IF($T29=0," ",VLOOKUP($T29,'Letter ID Stanine'!$A$2:$B$56,2))</f>
        <v> </v>
      </c>
      <c r="V29" s="56"/>
      <c r="W29" s="59"/>
      <c r="X29" s="304" t="str">
        <f>IF($W29=0," ",VLOOKUP($W29,'Letter ID Stanine'!$A$2:$B$56,2))</f>
        <v> </v>
      </c>
      <c r="Y29" s="56"/>
      <c r="Z29" s="59"/>
      <c r="AA29" s="304" t="str">
        <f>IF($Z29=0," ",VLOOKUP($Z29,'Letter ID Stanine'!$A$2:$B$56,2))</f>
        <v> </v>
      </c>
      <c r="AB29" s="56"/>
      <c r="AC29" s="223"/>
      <c r="AD29" s="328">
        <f>IF($AC29=0,0,VLOOKUP($AC29,'CAP Stanine'!$A$2:$B$56,2))</f>
        <v>0</v>
      </c>
      <c r="AE29" s="101"/>
      <c r="AF29" s="101"/>
      <c r="AG29" s="169"/>
      <c r="AH29" s="168"/>
      <c r="AI29" s="168"/>
      <c r="AJ29" s="168"/>
      <c r="AK29" s="168"/>
      <c r="AL29" s="246"/>
      <c r="AM29" s="246"/>
      <c r="AN29" s="168"/>
      <c r="AO29" s="168"/>
      <c r="AP29" s="246"/>
      <c r="AQ29" s="246"/>
      <c r="AR29" s="169"/>
      <c r="AS29" s="303">
        <f t="shared" si="9"/>
        <v>5</v>
      </c>
      <c r="AT29" s="246"/>
      <c r="AU29" s="303">
        <f t="shared" si="9"/>
        <v>5</v>
      </c>
      <c r="AV29" s="246"/>
      <c r="AW29" s="303">
        <f t="shared" si="2"/>
        <v>5</v>
      </c>
      <c r="AX29" s="246"/>
      <c r="AY29" s="303">
        <f t="shared" si="3"/>
        <v>5</v>
      </c>
      <c r="AZ29" s="169"/>
      <c r="BA29" s="303">
        <f t="shared" si="4"/>
        <v>5</v>
      </c>
      <c r="BB29" s="246"/>
      <c r="BC29" s="303">
        <f t="shared" si="5"/>
        <v>5</v>
      </c>
      <c r="BD29" s="246"/>
      <c r="BE29" s="303">
        <f t="shared" si="6"/>
        <v>5</v>
      </c>
      <c r="BF29" s="246"/>
      <c r="BG29" s="303">
        <f t="shared" si="7"/>
        <v>5</v>
      </c>
      <c r="BH29" s="291"/>
      <c r="BI29" s="55"/>
      <c r="BJ29" s="167" t="str">
        <f>IF(BI29=0," ",IF($I29="F",VLOOKUP(BI29,'BURT-Word-Age-Bands'!$A$1:$H$82,4),VLOOKUP(BI29,'BURT-Word-Age-Bands'!$A$1:$H$82,7)))</f>
        <v> </v>
      </c>
      <c r="BK29" s="59"/>
      <c r="BL29" s="167" t="str">
        <f>IF(BK29=0," ",IF($I29="F",VLOOKUP(BK29,'BURT-Word-Age-Bands'!$A$1:$H$82,4),VLOOKUP(BK29,'BURT-Word-Age-Bands'!$A$1:$H$82,7)))</f>
        <v> </v>
      </c>
      <c r="BM29" s="59"/>
      <c r="BN29" s="167" t="str">
        <f>IF(BM29=0," ",IF($I29="F",VLOOKUP(BM29,'BURT-Word-Age-Bands'!$A$1:$H$82,4),VLOOKUP(BM29,'BURT-Word-Age-Bands'!$A$1:$H$82,7)))</f>
        <v> </v>
      </c>
      <c r="BO29" s="59"/>
      <c r="BP29" s="167" t="str">
        <f>IF(BO29=0," ",IF($I29="F",VLOOKUP(BO29,'BURT-Word-Age-Bands'!$A$1:$H$82,4),VLOOKUP(BO29,'BURT-Word-Age-Bands'!$A$1:$H$82,7)))</f>
        <v> </v>
      </c>
      <c r="BQ29" s="223"/>
      <c r="BR29" s="226"/>
      <c r="BS29" s="223"/>
      <c r="BT29" s="226"/>
      <c r="BU29" s="187"/>
      <c r="BV29" s="116"/>
      <c r="BW29" s="168"/>
      <c r="BX29" s="56"/>
      <c r="BY29" s="55"/>
      <c r="BZ29" s="59"/>
      <c r="CA29" s="59"/>
      <c r="CB29" s="324"/>
      <c r="CC29" s="59"/>
      <c r="CD29" s="59"/>
      <c r="CE29" s="59"/>
      <c r="CF29" s="59"/>
      <c r="CG29" s="59"/>
      <c r="CH29" s="59"/>
      <c r="CI29" s="59"/>
      <c r="CJ29" s="328"/>
    </row>
    <row r="30" spans="1:88" ht="12.75">
      <c r="A30" s="262"/>
      <c r="B30" s="95">
        <v>20</v>
      </c>
      <c r="C30" s="96"/>
      <c r="D30" s="90" t="s">
        <v>340</v>
      </c>
      <c r="E30" s="90" t="s">
        <v>341</v>
      </c>
      <c r="F30" s="96">
        <v>35499</v>
      </c>
      <c r="G30" s="96">
        <f ca="1" t="shared" si="8"/>
        <v>38405.922545023146</v>
      </c>
      <c r="H30" s="90"/>
      <c r="I30" s="90" t="s">
        <v>37</v>
      </c>
      <c r="J30" s="273" t="s">
        <v>229</v>
      </c>
      <c r="K30" s="273" t="s">
        <v>260</v>
      </c>
      <c r="L30" s="94" t="str">
        <f t="shared" si="0"/>
        <v>BUNNY JESSUP</v>
      </c>
      <c r="M30" s="94">
        <f t="shared" si="1"/>
        <v>2906.922545023146</v>
      </c>
      <c r="N30" s="55"/>
      <c r="O30" s="304" t="str">
        <f>IF($N30=0," ",VLOOKUP($N30,'Letter ID Stanine'!$A$2:$B$56,2))</f>
        <v> </v>
      </c>
      <c r="P30" s="56"/>
      <c r="Q30" s="302"/>
      <c r="R30" s="304" t="str">
        <f>IF($Q30=0," ",VLOOKUP($Q30,'Letter ID Stanine'!$A$2:$B$56,2))</f>
        <v> </v>
      </c>
      <c r="S30" s="56"/>
      <c r="T30" s="59"/>
      <c r="U30" s="304" t="str">
        <f>IF($T30=0," ",VLOOKUP($T30,'Letter ID Stanine'!$A$2:$B$56,2))</f>
        <v> </v>
      </c>
      <c r="V30" s="56"/>
      <c r="W30" s="59"/>
      <c r="X30" s="304" t="str">
        <f>IF($W30=0," ",VLOOKUP($W30,'Letter ID Stanine'!$A$2:$B$56,2))</f>
        <v> </v>
      </c>
      <c r="Y30" s="56"/>
      <c r="Z30" s="59"/>
      <c r="AA30" s="304" t="str">
        <f>IF($Z30=0," ",VLOOKUP($Z30,'Letter ID Stanine'!$A$2:$B$56,2))</f>
        <v> </v>
      </c>
      <c r="AB30" s="56"/>
      <c r="AC30" s="223"/>
      <c r="AD30" s="328">
        <f>IF($AC30=0,0,VLOOKUP($AC30,'CAP Stanine'!$A$2:$B$56,2))</f>
        <v>0</v>
      </c>
      <c r="AE30" s="101"/>
      <c r="AF30" s="101"/>
      <c r="AG30" s="169"/>
      <c r="AH30" s="168"/>
      <c r="AI30" s="168"/>
      <c r="AJ30" s="168"/>
      <c r="AK30" s="168"/>
      <c r="AL30" s="246"/>
      <c r="AM30" s="246"/>
      <c r="AN30" s="168"/>
      <c r="AO30" s="168"/>
      <c r="AP30" s="246"/>
      <c r="AQ30" s="246"/>
      <c r="AR30" s="169"/>
      <c r="AS30" s="303">
        <f t="shared" si="9"/>
        <v>5</v>
      </c>
      <c r="AT30" s="246"/>
      <c r="AU30" s="303">
        <f t="shared" si="9"/>
        <v>5</v>
      </c>
      <c r="AV30" s="246"/>
      <c r="AW30" s="303">
        <f t="shared" si="2"/>
        <v>5</v>
      </c>
      <c r="AX30" s="246"/>
      <c r="AY30" s="303">
        <f t="shared" si="3"/>
        <v>5</v>
      </c>
      <c r="AZ30" s="169"/>
      <c r="BA30" s="303">
        <f t="shared" si="4"/>
        <v>5</v>
      </c>
      <c r="BB30" s="246"/>
      <c r="BC30" s="303">
        <f t="shared" si="5"/>
        <v>5</v>
      </c>
      <c r="BD30" s="246"/>
      <c r="BE30" s="303">
        <f t="shared" si="6"/>
        <v>5</v>
      </c>
      <c r="BF30" s="246"/>
      <c r="BG30" s="303">
        <f t="shared" si="7"/>
        <v>5</v>
      </c>
      <c r="BH30" s="291"/>
      <c r="BI30" s="55"/>
      <c r="BJ30" s="167" t="str">
        <f>IF(BI30=0," ",IF($I30="F",VLOOKUP(BI30,'BURT-Word-Age-Bands'!$A$1:$H$82,4),VLOOKUP(BI30,'BURT-Word-Age-Bands'!$A$1:$H$82,7)))</f>
        <v> </v>
      </c>
      <c r="BK30" s="59"/>
      <c r="BL30" s="167" t="str">
        <f>IF(BK30=0," ",IF($I30="F",VLOOKUP(BK30,'BURT-Word-Age-Bands'!$A$1:$H$82,4),VLOOKUP(BK30,'BURT-Word-Age-Bands'!$A$1:$H$82,7)))</f>
        <v> </v>
      </c>
      <c r="BM30" s="59"/>
      <c r="BN30" s="167" t="str">
        <f>IF(BM30=0," ",IF($I30="F",VLOOKUP(BM30,'BURT-Word-Age-Bands'!$A$1:$H$82,4),VLOOKUP(BM30,'BURT-Word-Age-Bands'!$A$1:$H$82,7)))</f>
        <v> </v>
      </c>
      <c r="BO30" s="59"/>
      <c r="BP30" s="167" t="str">
        <f>IF(BO30=0," ",IF($I30="F",VLOOKUP(BO30,'BURT-Word-Age-Bands'!$A$1:$H$82,4),VLOOKUP(BO30,'BURT-Word-Age-Bands'!$A$1:$H$82,7)))</f>
        <v> </v>
      </c>
      <c r="BQ30" s="223"/>
      <c r="BR30" s="226"/>
      <c r="BS30" s="223"/>
      <c r="BT30" s="226"/>
      <c r="BU30" s="187"/>
      <c r="BV30" s="116"/>
      <c r="BW30" s="168"/>
      <c r="BX30" s="56"/>
      <c r="BY30" s="55"/>
      <c r="BZ30" s="59"/>
      <c r="CA30" s="59"/>
      <c r="CB30" s="324"/>
      <c r="CC30" s="59"/>
      <c r="CD30" s="59"/>
      <c r="CE30" s="59"/>
      <c r="CF30" s="59"/>
      <c r="CG30" s="59"/>
      <c r="CH30" s="59"/>
      <c r="CI30" s="59"/>
      <c r="CJ30" s="328"/>
    </row>
    <row r="31" spans="1:88" ht="12.75">
      <c r="A31" s="262"/>
      <c r="B31" s="95">
        <v>21</v>
      </c>
      <c r="C31" s="96"/>
      <c r="D31" s="90" t="s">
        <v>342</v>
      </c>
      <c r="E31" s="90" t="s">
        <v>343</v>
      </c>
      <c r="F31" s="96">
        <v>34947</v>
      </c>
      <c r="G31" s="96">
        <f ca="1" t="shared" si="8"/>
        <v>38405.922545023146</v>
      </c>
      <c r="H31" s="90"/>
      <c r="I31" s="90" t="s">
        <v>38</v>
      </c>
      <c r="J31" s="273" t="s">
        <v>229</v>
      </c>
      <c r="K31" s="273" t="s">
        <v>257</v>
      </c>
      <c r="L31" s="94" t="str">
        <f t="shared" si="0"/>
        <v>KEVIN KEEN</v>
      </c>
      <c r="M31" s="94">
        <f t="shared" si="1"/>
        <v>3458.922545023146</v>
      </c>
      <c r="N31" s="55"/>
      <c r="O31" s="304" t="str">
        <f>IF($N31=0," ",VLOOKUP($N31,'Letter ID Stanine'!$A$2:$B$56,2))</f>
        <v> </v>
      </c>
      <c r="P31" s="56"/>
      <c r="Q31" s="302"/>
      <c r="R31" s="304" t="str">
        <f>IF($Q31=0," ",VLOOKUP($Q31,'Letter ID Stanine'!$A$2:$B$56,2))</f>
        <v> </v>
      </c>
      <c r="S31" s="56"/>
      <c r="T31" s="59"/>
      <c r="U31" s="304" t="str">
        <f>IF($T31=0," ",VLOOKUP($T31,'Letter ID Stanine'!$A$2:$B$56,2))</f>
        <v> </v>
      </c>
      <c r="V31" s="56"/>
      <c r="W31" s="59"/>
      <c r="X31" s="304" t="str">
        <f>IF($W31=0," ",VLOOKUP($W31,'Letter ID Stanine'!$A$2:$B$56,2))</f>
        <v> </v>
      </c>
      <c r="Y31" s="56"/>
      <c r="Z31" s="59"/>
      <c r="AA31" s="304" t="str">
        <f>IF($Z31=0," ",VLOOKUP($Z31,'Letter ID Stanine'!$A$2:$B$56,2))</f>
        <v> </v>
      </c>
      <c r="AB31" s="56"/>
      <c r="AC31" s="223"/>
      <c r="AD31" s="328">
        <f>IF($AC31=0,0,VLOOKUP($AC31,'CAP Stanine'!$A$2:$B$56,2))</f>
        <v>0</v>
      </c>
      <c r="AE31" s="101"/>
      <c r="AF31" s="101"/>
      <c r="AG31" s="169"/>
      <c r="AH31" s="168"/>
      <c r="AI31" s="168"/>
      <c r="AJ31" s="168"/>
      <c r="AK31" s="168"/>
      <c r="AL31" s="246"/>
      <c r="AM31" s="246"/>
      <c r="AN31" s="168"/>
      <c r="AO31" s="168"/>
      <c r="AP31" s="246"/>
      <c r="AQ31" s="246"/>
      <c r="AR31" s="169"/>
      <c r="AS31" s="303">
        <f t="shared" si="9"/>
        <v>5</v>
      </c>
      <c r="AT31" s="246"/>
      <c r="AU31" s="303">
        <f t="shared" si="9"/>
        <v>5</v>
      </c>
      <c r="AV31" s="246"/>
      <c r="AW31" s="303">
        <f t="shared" si="2"/>
        <v>5</v>
      </c>
      <c r="AX31" s="246"/>
      <c r="AY31" s="303">
        <f t="shared" si="3"/>
        <v>5</v>
      </c>
      <c r="AZ31" s="169"/>
      <c r="BA31" s="303">
        <f t="shared" si="4"/>
        <v>5</v>
      </c>
      <c r="BB31" s="246"/>
      <c r="BC31" s="303">
        <f t="shared" si="5"/>
        <v>5</v>
      </c>
      <c r="BD31" s="246"/>
      <c r="BE31" s="303">
        <f t="shared" si="6"/>
        <v>5</v>
      </c>
      <c r="BF31" s="246"/>
      <c r="BG31" s="303">
        <f t="shared" si="7"/>
        <v>5</v>
      </c>
      <c r="BH31" s="291"/>
      <c r="BI31" s="55"/>
      <c r="BJ31" s="167" t="str">
        <f>IF(BI31=0," ",IF($I31="F",VLOOKUP(BI31,'BURT-Word-Age-Bands'!$A$1:$H$82,4),VLOOKUP(BI31,'BURT-Word-Age-Bands'!$A$1:$H$82,7)))</f>
        <v> </v>
      </c>
      <c r="BK31" s="59"/>
      <c r="BL31" s="167" t="str">
        <f>IF(BK31=0," ",IF($I31="F",VLOOKUP(BK31,'BURT-Word-Age-Bands'!$A$1:$H$82,4),VLOOKUP(BK31,'BURT-Word-Age-Bands'!$A$1:$H$82,7)))</f>
        <v> </v>
      </c>
      <c r="BM31" s="59"/>
      <c r="BN31" s="167" t="str">
        <f>IF(BM31=0," ",IF($I31="F",VLOOKUP(BM31,'BURT-Word-Age-Bands'!$A$1:$H$82,4),VLOOKUP(BM31,'BURT-Word-Age-Bands'!$A$1:$H$82,7)))</f>
        <v> </v>
      </c>
      <c r="BO31" s="59"/>
      <c r="BP31" s="167" t="str">
        <f>IF(BO31=0," ",IF($I31="F",VLOOKUP(BO31,'BURT-Word-Age-Bands'!$A$1:$H$82,4),VLOOKUP(BO31,'BURT-Word-Age-Bands'!$A$1:$H$82,7)))</f>
        <v> </v>
      </c>
      <c r="BQ31" s="223"/>
      <c r="BR31" s="226"/>
      <c r="BS31" s="223"/>
      <c r="BT31" s="226"/>
      <c r="BU31" s="187"/>
      <c r="BV31" s="116"/>
      <c r="BW31" s="168"/>
      <c r="BX31" s="56"/>
      <c r="BY31" s="55"/>
      <c r="BZ31" s="59"/>
      <c r="CA31" s="59"/>
      <c r="CB31" s="324"/>
      <c r="CC31" s="59"/>
      <c r="CD31" s="59"/>
      <c r="CE31" s="59"/>
      <c r="CF31" s="59"/>
      <c r="CG31" s="59"/>
      <c r="CH31" s="59"/>
      <c r="CI31" s="59"/>
      <c r="CJ31" s="328"/>
    </row>
    <row r="32" spans="1:88" ht="12.75">
      <c r="A32" s="262"/>
      <c r="B32" s="95">
        <v>22</v>
      </c>
      <c r="C32" s="96"/>
      <c r="D32" s="90" t="s">
        <v>344</v>
      </c>
      <c r="E32" s="90" t="s">
        <v>345</v>
      </c>
      <c r="F32" s="96">
        <v>34682</v>
      </c>
      <c r="G32" s="96">
        <f ca="1" t="shared" si="8"/>
        <v>38405.922545023146</v>
      </c>
      <c r="H32" s="90"/>
      <c r="I32" s="90" t="s">
        <v>38</v>
      </c>
      <c r="J32" s="273" t="s">
        <v>229</v>
      </c>
      <c r="K32" s="273" t="s">
        <v>257</v>
      </c>
      <c r="L32" s="94" t="str">
        <f t="shared" si="0"/>
        <v>MILES KOSCH</v>
      </c>
      <c r="M32" s="94">
        <f t="shared" si="1"/>
        <v>3723.922545023146</v>
      </c>
      <c r="N32" s="55"/>
      <c r="O32" s="304" t="str">
        <f>IF($N32=0," ",VLOOKUP($N32,'Letter ID Stanine'!$A$2:$B$56,2))</f>
        <v> </v>
      </c>
      <c r="P32" s="56"/>
      <c r="Q32" s="302"/>
      <c r="R32" s="304" t="str">
        <f>IF($Q32=0," ",VLOOKUP($Q32,'Letter ID Stanine'!$A$2:$B$56,2))</f>
        <v> </v>
      </c>
      <c r="S32" s="56"/>
      <c r="T32" s="59"/>
      <c r="U32" s="304" t="str">
        <f>IF($T32=0," ",VLOOKUP($T32,'Letter ID Stanine'!$A$2:$B$56,2))</f>
        <v> </v>
      </c>
      <c r="V32" s="56"/>
      <c r="W32" s="59"/>
      <c r="X32" s="304" t="str">
        <f>IF($W32=0," ",VLOOKUP($W32,'Letter ID Stanine'!$A$2:$B$56,2))</f>
        <v> </v>
      </c>
      <c r="Y32" s="56"/>
      <c r="Z32" s="59"/>
      <c r="AA32" s="304" t="str">
        <f>IF($Z32=0," ",VLOOKUP($Z32,'Letter ID Stanine'!$A$2:$B$56,2))</f>
        <v> </v>
      </c>
      <c r="AB32" s="56"/>
      <c r="AC32" s="223"/>
      <c r="AD32" s="328">
        <f>IF($AC32=0,0,VLOOKUP($AC32,'CAP Stanine'!$A$2:$B$56,2))</f>
        <v>0</v>
      </c>
      <c r="AE32" s="101"/>
      <c r="AF32" s="101"/>
      <c r="AG32" s="169"/>
      <c r="AH32" s="168"/>
      <c r="AI32" s="168"/>
      <c r="AJ32" s="168"/>
      <c r="AK32" s="168"/>
      <c r="AL32" s="246"/>
      <c r="AM32" s="246"/>
      <c r="AN32" s="168"/>
      <c r="AO32" s="168"/>
      <c r="AP32" s="246"/>
      <c r="AQ32" s="246"/>
      <c r="AR32" s="169"/>
      <c r="AS32" s="303">
        <f t="shared" si="9"/>
        <v>5</v>
      </c>
      <c r="AT32" s="246"/>
      <c r="AU32" s="303">
        <f t="shared" si="9"/>
        <v>5</v>
      </c>
      <c r="AV32" s="246"/>
      <c r="AW32" s="303">
        <f t="shared" si="2"/>
        <v>5</v>
      </c>
      <c r="AX32" s="246"/>
      <c r="AY32" s="303">
        <f t="shared" si="3"/>
        <v>5</v>
      </c>
      <c r="AZ32" s="169"/>
      <c r="BA32" s="303">
        <f t="shared" si="4"/>
        <v>5</v>
      </c>
      <c r="BB32" s="246"/>
      <c r="BC32" s="303">
        <f t="shared" si="5"/>
        <v>5</v>
      </c>
      <c r="BD32" s="246"/>
      <c r="BE32" s="303">
        <f t="shared" si="6"/>
        <v>5</v>
      </c>
      <c r="BF32" s="246"/>
      <c r="BG32" s="303">
        <f t="shared" si="7"/>
        <v>5</v>
      </c>
      <c r="BH32" s="291"/>
      <c r="BI32" s="55"/>
      <c r="BJ32" s="167" t="str">
        <f>IF(BI32=0," ",IF($I32="F",VLOOKUP(BI32,'BURT-Word-Age-Bands'!$A$1:$H$82,4),VLOOKUP(BI32,'BURT-Word-Age-Bands'!$A$1:$H$82,7)))</f>
        <v> </v>
      </c>
      <c r="BK32" s="59"/>
      <c r="BL32" s="167" t="str">
        <f>IF(BK32=0," ",IF($I32="F",VLOOKUP(BK32,'BURT-Word-Age-Bands'!$A$1:$H$82,4),VLOOKUP(BK32,'BURT-Word-Age-Bands'!$A$1:$H$82,7)))</f>
        <v> </v>
      </c>
      <c r="BM32" s="59"/>
      <c r="BN32" s="167" t="str">
        <f>IF(BM32=0," ",IF($I32="F",VLOOKUP(BM32,'BURT-Word-Age-Bands'!$A$1:$H$82,4),VLOOKUP(BM32,'BURT-Word-Age-Bands'!$A$1:$H$82,7)))</f>
        <v> </v>
      </c>
      <c r="BO32" s="59"/>
      <c r="BP32" s="167" t="str">
        <f>IF(BO32=0," ",IF($I32="F",VLOOKUP(BO32,'BURT-Word-Age-Bands'!$A$1:$H$82,4),VLOOKUP(BO32,'BURT-Word-Age-Bands'!$A$1:$H$82,7)))</f>
        <v> </v>
      </c>
      <c r="BQ32" s="223"/>
      <c r="BR32" s="226"/>
      <c r="BS32" s="223"/>
      <c r="BT32" s="226"/>
      <c r="BU32" s="187"/>
      <c r="BV32" s="116"/>
      <c r="BW32" s="168"/>
      <c r="BX32" s="56"/>
      <c r="BY32" s="55"/>
      <c r="BZ32" s="59"/>
      <c r="CA32" s="59"/>
      <c r="CB32" s="324"/>
      <c r="CC32" s="59"/>
      <c r="CD32" s="59"/>
      <c r="CE32" s="59"/>
      <c r="CF32" s="59"/>
      <c r="CG32" s="59"/>
      <c r="CH32" s="59"/>
      <c r="CI32" s="59"/>
      <c r="CJ32" s="328"/>
    </row>
    <row r="33" spans="1:88" ht="12.75">
      <c r="A33" s="262"/>
      <c r="B33" s="95">
        <v>23</v>
      </c>
      <c r="C33" s="96"/>
      <c r="D33" s="90" t="s">
        <v>346</v>
      </c>
      <c r="E33" s="90" t="s">
        <v>347</v>
      </c>
      <c r="F33" s="96">
        <v>35122</v>
      </c>
      <c r="G33" s="96">
        <f ca="1" t="shared" si="8"/>
        <v>38405.922545023146</v>
      </c>
      <c r="H33" s="90"/>
      <c r="I33" s="90" t="s">
        <v>37</v>
      </c>
      <c r="J33" s="273" t="s">
        <v>229</v>
      </c>
      <c r="K33" s="273" t="s">
        <v>261</v>
      </c>
      <c r="L33" s="94" t="str">
        <f t="shared" si="0"/>
        <v>MELINDA LEE</v>
      </c>
      <c r="M33" s="94">
        <f t="shared" si="1"/>
        <v>3283.922545023146</v>
      </c>
      <c r="N33" s="55"/>
      <c r="O33" s="304" t="str">
        <f>IF($N33=0," ",VLOOKUP($N33,'Letter ID Stanine'!$A$2:$B$56,2))</f>
        <v> </v>
      </c>
      <c r="P33" s="56"/>
      <c r="Q33" s="302"/>
      <c r="R33" s="304" t="str">
        <f>IF($Q33=0," ",VLOOKUP($Q33,'Letter ID Stanine'!$A$2:$B$56,2))</f>
        <v> </v>
      </c>
      <c r="S33" s="56"/>
      <c r="T33" s="59"/>
      <c r="U33" s="304" t="str">
        <f>IF($T33=0," ",VLOOKUP($T33,'Letter ID Stanine'!$A$2:$B$56,2))</f>
        <v> </v>
      </c>
      <c r="V33" s="56"/>
      <c r="W33" s="59"/>
      <c r="X33" s="304" t="str">
        <f>IF($W33=0," ",VLOOKUP($W33,'Letter ID Stanine'!$A$2:$B$56,2))</f>
        <v> </v>
      </c>
      <c r="Y33" s="56"/>
      <c r="Z33" s="59"/>
      <c r="AA33" s="304" t="str">
        <f>IF($Z33=0," ",VLOOKUP($Z33,'Letter ID Stanine'!$A$2:$B$56,2))</f>
        <v> </v>
      </c>
      <c r="AB33" s="56"/>
      <c r="AC33" s="223"/>
      <c r="AD33" s="328">
        <f>IF($AC33=0,0,VLOOKUP($AC33,'CAP Stanine'!$A$2:$B$56,2))</f>
        <v>0</v>
      </c>
      <c r="AE33" s="101"/>
      <c r="AF33" s="101"/>
      <c r="AG33" s="169"/>
      <c r="AH33" s="168"/>
      <c r="AI33" s="168"/>
      <c r="AJ33" s="168"/>
      <c r="AK33" s="168"/>
      <c r="AL33" s="246"/>
      <c r="AM33" s="246"/>
      <c r="AN33" s="168"/>
      <c r="AO33" s="168"/>
      <c r="AP33" s="246"/>
      <c r="AQ33" s="246"/>
      <c r="AR33" s="169"/>
      <c r="AS33" s="303">
        <f t="shared" si="9"/>
        <v>5</v>
      </c>
      <c r="AT33" s="246"/>
      <c r="AU33" s="303">
        <f t="shared" si="9"/>
        <v>5</v>
      </c>
      <c r="AV33" s="246"/>
      <c r="AW33" s="303">
        <f t="shared" si="2"/>
        <v>5</v>
      </c>
      <c r="AX33" s="246"/>
      <c r="AY33" s="303">
        <f t="shared" si="3"/>
        <v>5</v>
      </c>
      <c r="AZ33" s="169"/>
      <c r="BA33" s="303">
        <f t="shared" si="4"/>
        <v>5</v>
      </c>
      <c r="BB33" s="246"/>
      <c r="BC33" s="303">
        <f t="shared" si="5"/>
        <v>5</v>
      </c>
      <c r="BD33" s="246"/>
      <c r="BE33" s="303">
        <f t="shared" si="6"/>
        <v>5</v>
      </c>
      <c r="BF33" s="246"/>
      <c r="BG33" s="303">
        <f t="shared" si="7"/>
        <v>5</v>
      </c>
      <c r="BH33" s="291"/>
      <c r="BI33" s="55"/>
      <c r="BJ33" s="167" t="str">
        <f>IF(BI33=0," ",IF($I33="F",VLOOKUP(BI33,'BURT-Word-Age-Bands'!$A$1:$H$82,4),VLOOKUP(BI33,'BURT-Word-Age-Bands'!$A$1:$H$82,7)))</f>
        <v> </v>
      </c>
      <c r="BK33" s="59"/>
      <c r="BL33" s="167" t="str">
        <f>IF(BK33=0," ",IF($I33="F",VLOOKUP(BK33,'BURT-Word-Age-Bands'!$A$1:$H$82,4),VLOOKUP(BK33,'BURT-Word-Age-Bands'!$A$1:$H$82,7)))</f>
        <v> </v>
      </c>
      <c r="BM33" s="59"/>
      <c r="BN33" s="167" t="str">
        <f>IF(BM33=0," ",IF($I33="F",VLOOKUP(BM33,'BURT-Word-Age-Bands'!$A$1:$H$82,4),VLOOKUP(BM33,'BURT-Word-Age-Bands'!$A$1:$H$82,7)))</f>
        <v> </v>
      </c>
      <c r="BO33" s="59"/>
      <c r="BP33" s="167" t="str">
        <f>IF(BO33=0," ",IF($I33="F",VLOOKUP(BO33,'BURT-Word-Age-Bands'!$A$1:$H$82,4),VLOOKUP(BO33,'BURT-Word-Age-Bands'!$A$1:$H$82,7)))</f>
        <v> </v>
      </c>
      <c r="BQ33" s="223"/>
      <c r="BR33" s="226"/>
      <c r="BS33" s="223"/>
      <c r="BT33" s="226"/>
      <c r="BU33" s="187"/>
      <c r="BV33" s="116"/>
      <c r="BW33" s="168"/>
      <c r="BX33" s="56"/>
      <c r="BY33" s="55"/>
      <c r="BZ33" s="59"/>
      <c r="CA33" s="59"/>
      <c r="CB33" s="324"/>
      <c r="CC33" s="59"/>
      <c r="CD33" s="59"/>
      <c r="CE33" s="59"/>
      <c r="CF33" s="59"/>
      <c r="CG33" s="59"/>
      <c r="CH33" s="59"/>
      <c r="CI33" s="59"/>
      <c r="CJ33" s="328"/>
    </row>
    <row r="34" spans="1:88" ht="12.75">
      <c r="A34" s="262"/>
      <c r="B34" s="95">
        <v>24</v>
      </c>
      <c r="C34" s="96"/>
      <c r="D34" s="90" t="s">
        <v>348</v>
      </c>
      <c r="E34" s="90" t="s">
        <v>349</v>
      </c>
      <c r="F34" s="96">
        <v>35929</v>
      </c>
      <c r="G34" s="96">
        <f ca="1" t="shared" si="8"/>
        <v>38405.922545023146</v>
      </c>
      <c r="H34" s="90"/>
      <c r="I34" s="90" t="s">
        <v>37</v>
      </c>
      <c r="J34" s="273" t="s">
        <v>229</v>
      </c>
      <c r="K34" s="273" t="s">
        <v>258</v>
      </c>
      <c r="L34" s="94" t="str">
        <f t="shared" si="0"/>
        <v>BRITANNY LUCAS</v>
      </c>
      <c r="M34" s="94">
        <f t="shared" si="1"/>
        <v>2476.922545023146</v>
      </c>
      <c r="N34" s="55"/>
      <c r="O34" s="304" t="str">
        <f>IF($N34=0," ",VLOOKUP($N34,'Letter ID Stanine'!$A$2:$B$56,2))</f>
        <v> </v>
      </c>
      <c r="P34" s="56"/>
      <c r="Q34" s="302"/>
      <c r="R34" s="304" t="str">
        <f>IF($Q34=0," ",VLOOKUP($Q34,'Letter ID Stanine'!$A$2:$B$56,2))</f>
        <v> </v>
      </c>
      <c r="S34" s="56"/>
      <c r="T34" s="59"/>
      <c r="U34" s="304" t="str">
        <f>IF($T34=0," ",VLOOKUP($T34,'Letter ID Stanine'!$A$2:$B$56,2))</f>
        <v> </v>
      </c>
      <c r="V34" s="56"/>
      <c r="W34" s="59"/>
      <c r="X34" s="304" t="str">
        <f>IF($W34=0," ",VLOOKUP($W34,'Letter ID Stanine'!$A$2:$B$56,2))</f>
        <v> </v>
      </c>
      <c r="Y34" s="56"/>
      <c r="Z34" s="59"/>
      <c r="AA34" s="304" t="str">
        <f>IF($Z34=0," ",VLOOKUP($Z34,'Letter ID Stanine'!$A$2:$B$56,2))</f>
        <v> </v>
      </c>
      <c r="AB34" s="56"/>
      <c r="AC34" s="223"/>
      <c r="AD34" s="328">
        <f>IF($AC34=0,0,VLOOKUP($AC34,'CAP Stanine'!$A$2:$B$56,2))</f>
        <v>0</v>
      </c>
      <c r="AE34" s="101"/>
      <c r="AF34" s="101"/>
      <c r="AG34" s="169"/>
      <c r="AH34" s="168"/>
      <c r="AI34" s="168"/>
      <c r="AJ34" s="168"/>
      <c r="AK34" s="168"/>
      <c r="AL34" s="246"/>
      <c r="AM34" s="246"/>
      <c r="AN34" s="168"/>
      <c r="AO34" s="168"/>
      <c r="AP34" s="246"/>
      <c r="AQ34" s="246"/>
      <c r="AR34" s="169"/>
      <c r="AS34" s="303">
        <f t="shared" si="9"/>
        <v>5</v>
      </c>
      <c r="AT34" s="246"/>
      <c r="AU34" s="303">
        <f t="shared" si="9"/>
        <v>5</v>
      </c>
      <c r="AV34" s="246"/>
      <c r="AW34" s="303">
        <f t="shared" si="2"/>
        <v>5</v>
      </c>
      <c r="AX34" s="246"/>
      <c r="AY34" s="303">
        <f t="shared" si="3"/>
        <v>5</v>
      </c>
      <c r="AZ34" s="169"/>
      <c r="BA34" s="303">
        <f t="shared" si="4"/>
        <v>5</v>
      </c>
      <c r="BB34" s="246"/>
      <c r="BC34" s="303">
        <f t="shared" si="5"/>
        <v>5</v>
      </c>
      <c r="BD34" s="246"/>
      <c r="BE34" s="303">
        <f t="shared" si="6"/>
        <v>5</v>
      </c>
      <c r="BF34" s="246"/>
      <c r="BG34" s="303">
        <f t="shared" si="7"/>
        <v>5</v>
      </c>
      <c r="BH34" s="291"/>
      <c r="BI34" s="55"/>
      <c r="BJ34" s="167" t="str">
        <f>IF(BI34=0," ",IF($I34="F",VLOOKUP(BI34,'BURT-Word-Age-Bands'!$A$1:$H$82,4),VLOOKUP(BI34,'BURT-Word-Age-Bands'!$A$1:$H$82,7)))</f>
        <v> </v>
      </c>
      <c r="BK34" s="59"/>
      <c r="BL34" s="167" t="str">
        <f>IF(BK34=0," ",IF($I34="F",VLOOKUP(BK34,'BURT-Word-Age-Bands'!$A$1:$H$82,4),VLOOKUP(BK34,'BURT-Word-Age-Bands'!$A$1:$H$82,7)))</f>
        <v> </v>
      </c>
      <c r="BM34" s="59"/>
      <c r="BN34" s="167" t="str">
        <f>IF(BM34=0," ",IF($I34="F",VLOOKUP(BM34,'BURT-Word-Age-Bands'!$A$1:$H$82,4),VLOOKUP(BM34,'BURT-Word-Age-Bands'!$A$1:$H$82,7)))</f>
        <v> </v>
      </c>
      <c r="BO34" s="59"/>
      <c r="BP34" s="167" t="str">
        <f>IF(BO34=0," ",IF($I34="F",VLOOKUP(BO34,'BURT-Word-Age-Bands'!$A$1:$H$82,4),VLOOKUP(BO34,'BURT-Word-Age-Bands'!$A$1:$H$82,7)))</f>
        <v> </v>
      </c>
      <c r="BQ34" s="223"/>
      <c r="BR34" s="226"/>
      <c r="BS34" s="223"/>
      <c r="BT34" s="226"/>
      <c r="BU34" s="187"/>
      <c r="BV34" s="116"/>
      <c r="BW34" s="168"/>
      <c r="BX34" s="56"/>
      <c r="BY34" s="55"/>
      <c r="BZ34" s="59"/>
      <c r="CA34" s="59"/>
      <c r="CB34" s="324"/>
      <c r="CC34" s="59"/>
      <c r="CD34" s="59"/>
      <c r="CE34" s="59"/>
      <c r="CF34" s="59"/>
      <c r="CG34" s="59"/>
      <c r="CH34" s="59"/>
      <c r="CI34" s="59"/>
      <c r="CJ34" s="328"/>
    </row>
    <row r="35" spans="1:88" ht="12.75">
      <c r="A35" s="262"/>
      <c r="B35" s="95">
        <v>25</v>
      </c>
      <c r="C35" s="96"/>
      <c r="D35" s="90" t="s">
        <v>350</v>
      </c>
      <c r="E35" s="90" t="s">
        <v>351</v>
      </c>
      <c r="F35" s="96">
        <v>36034</v>
      </c>
      <c r="G35" s="96">
        <f ca="1" t="shared" si="8"/>
        <v>38405.922545023146</v>
      </c>
      <c r="H35" s="90"/>
      <c r="I35" s="90" t="s">
        <v>37</v>
      </c>
      <c r="J35" s="273" t="s">
        <v>229</v>
      </c>
      <c r="K35" s="273" t="s">
        <v>258</v>
      </c>
      <c r="L35" s="94" t="str">
        <f t="shared" si="0"/>
        <v>DAPHNE MCARTHY</v>
      </c>
      <c r="M35" s="94">
        <f t="shared" si="1"/>
        <v>2371.922545023146</v>
      </c>
      <c r="N35" s="55"/>
      <c r="O35" s="304" t="str">
        <f>IF($N35=0," ",VLOOKUP($N35,'Letter ID Stanine'!$A$2:$B$56,2))</f>
        <v> </v>
      </c>
      <c r="P35" s="56"/>
      <c r="Q35" s="302"/>
      <c r="R35" s="304" t="str">
        <f>IF($Q35=0," ",VLOOKUP($Q35,'Letter ID Stanine'!$A$2:$B$56,2))</f>
        <v> </v>
      </c>
      <c r="S35" s="56"/>
      <c r="T35" s="59"/>
      <c r="U35" s="304" t="str">
        <f>IF($T35=0," ",VLOOKUP($T35,'Letter ID Stanine'!$A$2:$B$56,2))</f>
        <v> </v>
      </c>
      <c r="V35" s="56"/>
      <c r="W35" s="59"/>
      <c r="X35" s="304" t="str">
        <f>IF($W35=0," ",VLOOKUP($W35,'Letter ID Stanine'!$A$2:$B$56,2))</f>
        <v> </v>
      </c>
      <c r="Y35" s="56"/>
      <c r="Z35" s="59"/>
      <c r="AA35" s="304" t="str">
        <f>IF($Z35=0," ",VLOOKUP($Z35,'Letter ID Stanine'!$A$2:$B$56,2))</f>
        <v> </v>
      </c>
      <c r="AB35" s="56"/>
      <c r="AC35" s="223"/>
      <c r="AD35" s="328">
        <f>IF($AC35=0,0,VLOOKUP($AC35,'CAP Stanine'!$A$2:$B$56,2))</f>
        <v>0</v>
      </c>
      <c r="AE35" s="101"/>
      <c r="AF35" s="101"/>
      <c r="AG35" s="169"/>
      <c r="AH35" s="168"/>
      <c r="AI35" s="168"/>
      <c r="AJ35" s="168"/>
      <c r="AK35" s="168"/>
      <c r="AL35" s="246"/>
      <c r="AM35" s="246"/>
      <c r="AN35" s="168"/>
      <c r="AO35" s="168"/>
      <c r="AP35" s="246"/>
      <c r="AQ35" s="246"/>
      <c r="AR35" s="169"/>
      <c r="AS35" s="303">
        <f t="shared" si="9"/>
        <v>5</v>
      </c>
      <c r="AT35" s="246"/>
      <c r="AU35" s="303">
        <f t="shared" si="9"/>
        <v>5</v>
      </c>
      <c r="AV35" s="246"/>
      <c r="AW35" s="303">
        <f t="shared" si="2"/>
        <v>5</v>
      </c>
      <c r="AX35" s="246"/>
      <c r="AY35" s="303">
        <f t="shared" si="3"/>
        <v>5</v>
      </c>
      <c r="AZ35" s="169"/>
      <c r="BA35" s="303">
        <f t="shared" si="4"/>
        <v>5</v>
      </c>
      <c r="BB35" s="246"/>
      <c r="BC35" s="303">
        <f t="shared" si="5"/>
        <v>5</v>
      </c>
      <c r="BD35" s="246"/>
      <c r="BE35" s="303">
        <f t="shared" si="6"/>
        <v>5</v>
      </c>
      <c r="BF35" s="246"/>
      <c r="BG35" s="303">
        <f t="shared" si="7"/>
        <v>5</v>
      </c>
      <c r="BH35" s="291"/>
      <c r="BI35" s="55"/>
      <c r="BJ35" s="167" t="str">
        <f>IF(BI35=0," ",IF($I35="F",VLOOKUP(BI35,'BURT-Word-Age-Bands'!$A$1:$H$82,4),VLOOKUP(BI35,'BURT-Word-Age-Bands'!$A$1:$H$82,7)))</f>
        <v> </v>
      </c>
      <c r="BK35" s="59"/>
      <c r="BL35" s="167" t="str">
        <f>IF(BK35=0," ",IF($I35="F",VLOOKUP(BK35,'BURT-Word-Age-Bands'!$A$1:$H$82,4),VLOOKUP(BK35,'BURT-Word-Age-Bands'!$A$1:$H$82,7)))</f>
        <v> </v>
      </c>
      <c r="BM35" s="59"/>
      <c r="BN35" s="167" t="str">
        <f>IF(BM35=0," ",IF($I35="F",VLOOKUP(BM35,'BURT-Word-Age-Bands'!$A$1:$H$82,4),VLOOKUP(BM35,'BURT-Word-Age-Bands'!$A$1:$H$82,7)))</f>
        <v> </v>
      </c>
      <c r="BO35" s="59"/>
      <c r="BP35" s="167" t="str">
        <f>IF(BO35=0," ",IF($I35="F",VLOOKUP(BO35,'BURT-Word-Age-Bands'!$A$1:$H$82,4),VLOOKUP(BO35,'BURT-Word-Age-Bands'!$A$1:$H$82,7)))</f>
        <v> </v>
      </c>
      <c r="BQ35" s="223"/>
      <c r="BR35" s="226"/>
      <c r="BS35" s="223"/>
      <c r="BT35" s="226"/>
      <c r="BU35" s="187"/>
      <c r="BV35" s="116"/>
      <c r="BW35" s="168"/>
      <c r="BX35" s="56"/>
      <c r="BY35" s="55"/>
      <c r="BZ35" s="59"/>
      <c r="CA35" s="59"/>
      <c r="CB35" s="324"/>
      <c r="CC35" s="59"/>
      <c r="CD35" s="59"/>
      <c r="CE35" s="59"/>
      <c r="CF35" s="59"/>
      <c r="CG35" s="59"/>
      <c r="CH35" s="59"/>
      <c r="CI35" s="59"/>
      <c r="CJ35" s="328"/>
    </row>
    <row r="36" spans="1:88" ht="12.75">
      <c r="A36" s="262"/>
      <c r="B36" s="95">
        <v>26</v>
      </c>
      <c r="C36" s="96"/>
      <c r="D36" s="90" t="s">
        <v>352</v>
      </c>
      <c r="E36" s="90" t="s">
        <v>353</v>
      </c>
      <c r="F36" s="96">
        <v>35326</v>
      </c>
      <c r="G36" s="96">
        <f ca="1" t="shared" si="8"/>
        <v>38405.922545023146</v>
      </c>
      <c r="H36" s="90"/>
      <c r="I36" s="90" t="s">
        <v>38</v>
      </c>
      <c r="J36" s="273" t="s">
        <v>229</v>
      </c>
      <c r="K36" s="273" t="s">
        <v>257</v>
      </c>
      <c r="L36" s="94" t="str">
        <f t="shared" si="0"/>
        <v>JOSE MARSHALL</v>
      </c>
      <c r="M36" s="94">
        <f t="shared" si="1"/>
        <v>3079.922545023146</v>
      </c>
      <c r="N36" s="55"/>
      <c r="O36" s="304" t="str">
        <f>IF($N36=0," ",VLOOKUP($N36,'Letter ID Stanine'!$A$2:$B$56,2))</f>
        <v> </v>
      </c>
      <c r="P36" s="56"/>
      <c r="Q36" s="302"/>
      <c r="R36" s="304" t="str">
        <f>IF($Q36=0," ",VLOOKUP($Q36,'Letter ID Stanine'!$A$2:$B$56,2))</f>
        <v> </v>
      </c>
      <c r="S36" s="56"/>
      <c r="T36" s="59"/>
      <c r="U36" s="304" t="str">
        <f>IF($T36=0," ",VLOOKUP($T36,'Letter ID Stanine'!$A$2:$B$56,2))</f>
        <v> </v>
      </c>
      <c r="V36" s="56"/>
      <c r="W36" s="59"/>
      <c r="X36" s="304" t="str">
        <f>IF($W36=0," ",VLOOKUP($W36,'Letter ID Stanine'!$A$2:$B$56,2))</f>
        <v> </v>
      </c>
      <c r="Y36" s="56"/>
      <c r="Z36" s="59"/>
      <c r="AA36" s="304" t="str">
        <f>IF($Z36=0," ",VLOOKUP($Z36,'Letter ID Stanine'!$A$2:$B$56,2))</f>
        <v> </v>
      </c>
      <c r="AB36" s="56"/>
      <c r="AC36" s="223"/>
      <c r="AD36" s="328">
        <f>IF($AC36=0,0,VLOOKUP($AC36,'CAP Stanine'!$A$2:$B$56,2))</f>
        <v>0</v>
      </c>
      <c r="AE36" s="101"/>
      <c r="AF36" s="101"/>
      <c r="AG36" s="169"/>
      <c r="AH36" s="168"/>
      <c r="AI36" s="168"/>
      <c r="AJ36" s="168"/>
      <c r="AK36" s="168"/>
      <c r="AL36" s="246"/>
      <c r="AM36" s="246"/>
      <c r="AN36" s="168"/>
      <c r="AO36" s="168"/>
      <c r="AP36" s="246"/>
      <c r="AQ36" s="246"/>
      <c r="AR36" s="169"/>
      <c r="AS36" s="303">
        <f t="shared" si="9"/>
        <v>5</v>
      </c>
      <c r="AT36" s="246"/>
      <c r="AU36" s="303">
        <f t="shared" si="9"/>
        <v>5</v>
      </c>
      <c r="AV36" s="246"/>
      <c r="AW36" s="303">
        <f t="shared" si="2"/>
        <v>5</v>
      </c>
      <c r="AX36" s="246"/>
      <c r="AY36" s="303">
        <f t="shared" si="3"/>
        <v>5</v>
      </c>
      <c r="AZ36" s="169"/>
      <c r="BA36" s="303">
        <f t="shared" si="4"/>
        <v>5</v>
      </c>
      <c r="BB36" s="246"/>
      <c r="BC36" s="303">
        <f t="shared" si="5"/>
        <v>5</v>
      </c>
      <c r="BD36" s="246"/>
      <c r="BE36" s="303">
        <f t="shared" si="6"/>
        <v>5</v>
      </c>
      <c r="BF36" s="246"/>
      <c r="BG36" s="303">
        <f t="shared" si="7"/>
        <v>5</v>
      </c>
      <c r="BH36" s="292"/>
      <c r="BI36" s="55"/>
      <c r="BJ36" s="167" t="str">
        <f>IF(BI36=0," ",IF($I36="F",VLOOKUP(BI36,'BURT-Word-Age-Bands'!$A$1:$H$82,4),VLOOKUP(BI36,'BURT-Word-Age-Bands'!$A$1:$H$82,7)))</f>
        <v> </v>
      </c>
      <c r="BK36" s="59"/>
      <c r="BL36" s="167" t="str">
        <f>IF(BK36=0," ",IF($I36="F",VLOOKUP(BK36,'BURT-Word-Age-Bands'!$A$1:$H$82,4),VLOOKUP(BK36,'BURT-Word-Age-Bands'!$A$1:$H$82,7)))</f>
        <v> </v>
      </c>
      <c r="BM36" s="59"/>
      <c r="BN36" s="167" t="str">
        <f>IF(BM36=0," ",IF($I36="F",VLOOKUP(BM36,'BURT-Word-Age-Bands'!$A$1:$H$82,4),VLOOKUP(BM36,'BURT-Word-Age-Bands'!$A$1:$H$82,7)))</f>
        <v> </v>
      </c>
      <c r="BO36" s="59"/>
      <c r="BP36" s="167" t="str">
        <f>IF(BO36=0," ",IF($I36="F",VLOOKUP(BO36,'BURT-Word-Age-Bands'!$A$1:$H$82,4),VLOOKUP(BO36,'BURT-Word-Age-Bands'!$A$1:$H$82,7)))</f>
        <v> </v>
      </c>
      <c r="BQ36" s="223"/>
      <c r="BR36" s="226"/>
      <c r="BS36" s="223"/>
      <c r="BT36" s="226"/>
      <c r="BU36" s="187"/>
      <c r="BV36" s="116"/>
      <c r="BW36" s="168"/>
      <c r="BX36" s="56"/>
      <c r="BY36" s="55"/>
      <c r="BZ36" s="59"/>
      <c r="CA36" s="59"/>
      <c r="CB36" s="324"/>
      <c r="CC36" s="59"/>
      <c r="CD36" s="59"/>
      <c r="CE36" s="59"/>
      <c r="CF36" s="59"/>
      <c r="CG36" s="59"/>
      <c r="CH36" s="59"/>
      <c r="CI36" s="59"/>
      <c r="CJ36" s="328"/>
    </row>
    <row r="37" spans="1:88" ht="12.75">
      <c r="A37" s="262"/>
      <c r="B37" s="95">
        <v>27</v>
      </c>
      <c r="C37" s="96"/>
      <c r="D37" s="90" t="s">
        <v>354</v>
      </c>
      <c r="E37" s="90" t="s">
        <v>355</v>
      </c>
      <c r="F37" s="96">
        <v>35593</v>
      </c>
      <c r="G37" s="96">
        <f ca="1" t="shared" si="8"/>
        <v>38405.922545023146</v>
      </c>
      <c r="H37" s="90"/>
      <c r="I37" s="90" t="s">
        <v>38</v>
      </c>
      <c r="J37" s="273" t="s">
        <v>229</v>
      </c>
      <c r="K37" s="273" t="s">
        <v>261</v>
      </c>
      <c r="L37" s="94" t="str">
        <f t="shared" si="0"/>
        <v>PETER NG</v>
      </c>
      <c r="M37" s="94">
        <f t="shared" si="1"/>
        <v>2812.922545023146</v>
      </c>
      <c r="N37" s="55"/>
      <c r="O37" s="304" t="str">
        <f>IF($N37=0," ",VLOOKUP($N37,'Letter ID Stanine'!$A$2:$B$56,2))</f>
        <v> </v>
      </c>
      <c r="P37" s="56"/>
      <c r="Q37" s="302"/>
      <c r="R37" s="304" t="str">
        <f>IF($Q37=0," ",VLOOKUP($Q37,'Letter ID Stanine'!$A$2:$B$56,2))</f>
        <v> </v>
      </c>
      <c r="S37" s="56"/>
      <c r="T37" s="59"/>
      <c r="U37" s="304" t="str">
        <f>IF($T37=0," ",VLOOKUP($T37,'Letter ID Stanine'!$A$2:$B$56,2))</f>
        <v> </v>
      </c>
      <c r="V37" s="56"/>
      <c r="W37" s="59"/>
      <c r="X37" s="304" t="str">
        <f>IF($W37=0," ",VLOOKUP($W37,'Letter ID Stanine'!$A$2:$B$56,2))</f>
        <v> </v>
      </c>
      <c r="Y37" s="56"/>
      <c r="Z37" s="59"/>
      <c r="AA37" s="304" t="str">
        <f>IF($Z37=0," ",VLOOKUP($Z37,'Letter ID Stanine'!$A$2:$B$56,2))</f>
        <v> </v>
      </c>
      <c r="AB37" s="56"/>
      <c r="AC37" s="223"/>
      <c r="AD37" s="328">
        <f>IF($AC37=0,0,VLOOKUP($AC37,'CAP Stanine'!$A$2:$B$56,2))</f>
        <v>0</v>
      </c>
      <c r="AE37" s="101"/>
      <c r="AF37" s="101"/>
      <c r="AG37" s="169"/>
      <c r="AH37" s="168"/>
      <c r="AI37" s="168"/>
      <c r="AJ37" s="168"/>
      <c r="AK37" s="168"/>
      <c r="AL37" s="246"/>
      <c r="AM37" s="246"/>
      <c r="AN37" s="168"/>
      <c r="AO37" s="168"/>
      <c r="AP37" s="246"/>
      <c r="AQ37" s="246"/>
      <c r="AR37" s="169"/>
      <c r="AS37" s="303">
        <f t="shared" si="9"/>
        <v>5</v>
      </c>
      <c r="AT37" s="246"/>
      <c r="AU37" s="303">
        <f t="shared" si="9"/>
        <v>5</v>
      </c>
      <c r="AV37" s="246"/>
      <c r="AW37" s="303">
        <f t="shared" si="2"/>
        <v>5</v>
      </c>
      <c r="AX37" s="246"/>
      <c r="AY37" s="303">
        <f t="shared" si="3"/>
        <v>5</v>
      </c>
      <c r="AZ37" s="169"/>
      <c r="BA37" s="303">
        <f t="shared" si="4"/>
        <v>5</v>
      </c>
      <c r="BB37" s="246"/>
      <c r="BC37" s="303">
        <f t="shared" si="5"/>
        <v>5</v>
      </c>
      <c r="BD37" s="246"/>
      <c r="BE37" s="303">
        <f t="shared" si="6"/>
        <v>5</v>
      </c>
      <c r="BF37" s="246"/>
      <c r="BG37" s="303">
        <f t="shared" si="7"/>
        <v>5</v>
      </c>
      <c r="BH37" s="291"/>
      <c r="BI37" s="55"/>
      <c r="BJ37" s="167" t="str">
        <f>IF(BI37=0," ",IF($I37="F",VLOOKUP(BI37,'BURT-Word-Age-Bands'!$A$1:$H$82,4),VLOOKUP(BI37,'BURT-Word-Age-Bands'!$A$1:$H$82,7)))</f>
        <v> </v>
      </c>
      <c r="BK37" s="59"/>
      <c r="BL37" s="167" t="str">
        <f>IF(BK37=0," ",IF($I37="F",VLOOKUP(BK37,'BURT-Word-Age-Bands'!$A$1:$H$82,4),VLOOKUP(BK37,'BURT-Word-Age-Bands'!$A$1:$H$82,7)))</f>
        <v> </v>
      </c>
      <c r="BM37" s="59"/>
      <c r="BN37" s="167" t="str">
        <f>IF(BM37=0," ",IF($I37="F",VLOOKUP(BM37,'BURT-Word-Age-Bands'!$A$1:$H$82,4),VLOOKUP(BM37,'BURT-Word-Age-Bands'!$A$1:$H$82,7)))</f>
        <v> </v>
      </c>
      <c r="BO37" s="59"/>
      <c r="BP37" s="167" t="str">
        <f>IF(BO37=0," ",IF($I37="F",VLOOKUP(BO37,'BURT-Word-Age-Bands'!$A$1:$H$82,4),VLOOKUP(BO37,'BURT-Word-Age-Bands'!$A$1:$H$82,7)))</f>
        <v> </v>
      </c>
      <c r="BQ37" s="223"/>
      <c r="BR37" s="226"/>
      <c r="BS37" s="223"/>
      <c r="BT37" s="226"/>
      <c r="BU37" s="187"/>
      <c r="BV37" s="116"/>
      <c r="BW37" s="168"/>
      <c r="BX37" s="56"/>
      <c r="BY37" s="55"/>
      <c r="BZ37" s="59"/>
      <c r="CA37" s="59"/>
      <c r="CB37" s="324"/>
      <c r="CC37" s="59"/>
      <c r="CD37" s="59"/>
      <c r="CE37" s="59"/>
      <c r="CF37" s="59"/>
      <c r="CG37" s="59"/>
      <c r="CH37" s="59"/>
      <c r="CI37" s="59"/>
      <c r="CJ37" s="328"/>
    </row>
    <row r="38" spans="1:88" ht="12.75">
      <c r="A38" s="262"/>
      <c r="B38" s="95">
        <v>28</v>
      </c>
      <c r="C38" s="90"/>
      <c r="D38" s="90"/>
      <c r="E38" s="90"/>
      <c r="F38" s="96"/>
      <c r="G38" s="96">
        <f ca="1" t="shared" si="8"/>
        <v>38405.922545023146</v>
      </c>
      <c r="H38" s="90"/>
      <c r="I38" s="90"/>
      <c r="J38" s="273"/>
      <c r="K38" s="273"/>
      <c r="L38" s="94" t="str">
        <f t="shared" si="0"/>
        <v> </v>
      </c>
      <c r="M38" s="94">
        <f t="shared" si="1"/>
        <v>38405.922545023146</v>
      </c>
      <c r="N38" s="55"/>
      <c r="O38" s="304" t="str">
        <f>IF($N38=0," ",VLOOKUP($N38,'Letter ID Stanine'!$A$2:$B$56,2))</f>
        <v> </v>
      </c>
      <c r="P38" s="56"/>
      <c r="Q38" s="302"/>
      <c r="R38" s="304" t="str">
        <f>IF($Q38=0," ",VLOOKUP($Q38,'Letter ID Stanine'!$A$2:$B$56,2))</f>
        <v> </v>
      </c>
      <c r="S38" s="56"/>
      <c r="T38" s="59"/>
      <c r="U38" s="304" t="str">
        <f>IF($T38=0," ",VLOOKUP($T38,'Letter ID Stanine'!$A$2:$B$56,2))</f>
        <v> </v>
      </c>
      <c r="V38" s="56"/>
      <c r="W38" s="59"/>
      <c r="X38" s="304" t="str">
        <f>IF($W38=0," ",VLOOKUP($W38,'Letter ID Stanine'!$A$2:$B$56,2))</f>
        <v> </v>
      </c>
      <c r="Y38" s="56"/>
      <c r="Z38" s="59"/>
      <c r="AA38" s="304" t="str">
        <f>IF($Z38=0," ",VLOOKUP($Z38,'Letter ID Stanine'!$A$2:$B$56,2))</f>
        <v> </v>
      </c>
      <c r="AB38" s="56"/>
      <c r="AC38" s="223"/>
      <c r="AD38" s="328">
        <f>IF($AC38=0,0,VLOOKUP($AC38,'CAP Stanine'!$A$2:$B$56,2))</f>
        <v>0</v>
      </c>
      <c r="AE38" s="101"/>
      <c r="AF38" s="101"/>
      <c r="AG38" s="169"/>
      <c r="AH38" s="168"/>
      <c r="AI38" s="168"/>
      <c r="AJ38" s="168"/>
      <c r="AK38" s="168"/>
      <c r="AL38" s="246"/>
      <c r="AM38" s="246"/>
      <c r="AN38" s="168"/>
      <c r="AO38" s="168"/>
      <c r="AP38" s="246"/>
      <c r="AQ38" s="246"/>
      <c r="AR38" s="169"/>
      <c r="AS38" s="303">
        <f t="shared" si="9"/>
        <v>5</v>
      </c>
      <c r="AT38" s="246"/>
      <c r="AU38" s="303">
        <f t="shared" si="9"/>
        <v>5</v>
      </c>
      <c r="AV38" s="246"/>
      <c r="AW38" s="303">
        <f t="shared" si="2"/>
        <v>5</v>
      </c>
      <c r="AX38" s="246"/>
      <c r="AY38" s="303">
        <f t="shared" si="3"/>
        <v>5</v>
      </c>
      <c r="AZ38" s="169"/>
      <c r="BA38" s="303">
        <f t="shared" si="4"/>
        <v>5</v>
      </c>
      <c r="BB38" s="246"/>
      <c r="BC38" s="303">
        <f t="shared" si="5"/>
        <v>5</v>
      </c>
      <c r="BD38" s="246"/>
      <c r="BE38" s="303">
        <f t="shared" si="6"/>
        <v>5</v>
      </c>
      <c r="BF38" s="246"/>
      <c r="BG38" s="303">
        <f t="shared" si="7"/>
        <v>5</v>
      </c>
      <c r="BH38" s="291"/>
      <c r="BI38" s="55"/>
      <c r="BJ38" s="167" t="str">
        <f>IF(BI38=0," ",IF($I38="F",VLOOKUP(BI38,'BURT-Word-Age-Bands'!$A$1:$H$82,4),VLOOKUP(BI38,'BURT-Word-Age-Bands'!$A$1:$H$82,7)))</f>
        <v> </v>
      </c>
      <c r="BK38" s="59"/>
      <c r="BL38" s="167" t="str">
        <f>IF(BK38=0," ",IF($I38="F",VLOOKUP(BK38,'BURT-Word-Age-Bands'!$A$1:$H$82,4),VLOOKUP(BK38,'BURT-Word-Age-Bands'!$A$1:$H$82,7)))</f>
        <v> </v>
      </c>
      <c r="BM38" s="59"/>
      <c r="BN38" s="167" t="str">
        <f>IF(BM38=0," ",IF($I38="F",VLOOKUP(BM38,'BURT-Word-Age-Bands'!$A$1:$H$82,4),VLOOKUP(BM38,'BURT-Word-Age-Bands'!$A$1:$H$82,7)))</f>
        <v> </v>
      </c>
      <c r="BO38" s="59"/>
      <c r="BP38" s="167" t="str">
        <f>IF(BO38=0," ",IF($I38="F",VLOOKUP(BO38,'BURT-Word-Age-Bands'!$A$1:$H$82,4),VLOOKUP(BO38,'BURT-Word-Age-Bands'!$A$1:$H$82,7)))</f>
        <v> </v>
      </c>
      <c r="BQ38" s="223"/>
      <c r="BR38" s="226"/>
      <c r="BS38" s="223"/>
      <c r="BT38" s="226"/>
      <c r="BU38" s="187"/>
      <c r="BV38" s="116"/>
      <c r="BW38" s="168"/>
      <c r="BX38" s="56"/>
      <c r="BY38" s="55"/>
      <c r="BZ38" s="59"/>
      <c r="CA38" s="59"/>
      <c r="CB38" s="324"/>
      <c r="CC38" s="59"/>
      <c r="CD38" s="59"/>
      <c r="CE38" s="59"/>
      <c r="CF38" s="59"/>
      <c r="CG38" s="59"/>
      <c r="CH38" s="59"/>
      <c r="CI38" s="59"/>
      <c r="CJ38" s="328"/>
    </row>
    <row r="39" spans="1:88" ht="12.75">
      <c r="A39" s="262"/>
      <c r="B39" s="95">
        <v>29</v>
      </c>
      <c r="C39" s="90"/>
      <c r="D39" s="90"/>
      <c r="E39" s="90"/>
      <c r="F39" s="96"/>
      <c r="G39" s="96">
        <f ca="1" t="shared" si="8"/>
        <v>38405.922545023146</v>
      </c>
      <c r="H39" s="90"/>
      <c r="I39" s="90"/>
      <c r="J39" s="273"/>
      <c r="K39" s="273"/>
      <c r="L39" s="94" t="str">
        <f t="shared" si="0"/>
        <v> </v>
      </c>
      <c r="M39" s="94">
        <f t="shared" si="1"/>
        <v>38405.922545023146</v>
      </c>
      <c r="N39" s="55"/>
      <c r="O39" s="304" t="str">
        <f>IF($N39=0," ",VLOOKUP($N39,'Letter ID Stanine'!$A$2:$B$56,2))</f>
        <v> </v>
      </c>
      <c r="P39" s="56"/>
      <c r="Q39" s="302"/>
      <c r="R39" s="304" t="str">
        <f>IF($Q39=0," ",VLOOKUP($Q39,'Letter ID Stanine'!$A$2:$B$56,2))</f>
        <v> </v>
      </c>
      <c r="S39" s="56"/>
      <c r="T39" s="59"/>
      <c r="U39" s="304" t="str">
        <f>IF($T39=0," ",VLOOKUP($T39,'Letter ID Stanine'!$A$2:$B$56,2))</f>
        <v> </v>
      </c>
      <c r="V39" s="56"/>
      <c r="W39" s="59"/>
      <c r="X39" s="304" t="str">
        <f>IF($W39=0," ",VLOOKUP($W39,'Letter ID Stanine'!$A$2:$B$56,2))</f>
        <v> </v>
      </c>
      <c r="Y39" s="56"/>
      <c r="Z39" s="59"/>
      <c r="AA39" s="304" t="str">
        <f>IF($Z39=0," ",VLOOKUP($Z39,'Letter ID Stanine'!$A$2:$B$56,2))</f>
        <v> </v>
      </c>
      <c r="AB39" s="56"/>
      <c r="AC39" s="223"/>
      <c r="AD39" s="328">
        <f>IF($AC39=0,0,VLOOKUP($AC39,'CAP Stanine'!$A$2:$B$56,2))</f>
        <v>0</v>
      </c>
      <c r="AE39" s="101"/>
      <c r="AF39" s="101"/>
      <c r="AG39" s="169"/>
      <c r="AH39" s="168"/>
      <c r="AI39" s="168"/>
      <c r="AJ39" s="168"/>
      <c r="AK39" s="168"/>
      <c r="AL39" s="246"/>
      <c r="AM39" s="246"/>
      <c r="AN39" s="168"/>
      <c r="AO39" s="168"/>
      <c r="AP39" s="246"/>
      <c r="AQ39" s="246"/>
      <c r="AR39" s="169"/>
      <c r="AS39" s="303">
        <f t="shared" si="9"/>
        <v>5</v>
      </c>
      <c r="AT39" s="246"/>
      <c r="AU39" s="303">
        <f t="shared" si="9"/>
        <v>5</v>
      </c>
      <c r="AV39" s="246"/>
      <c r="AW39" s="303">
        <f t="shared" si="2"/>
        <v>5</v>
      </c>
      <c r="AX39" s="246"/>
      <c r="AY39" s="303">
        <f t="shared" si="3"/>
        <v>5</v>
      </c>
      <c r="AZ39" s="169"/>
      <c r="BA39" s="303">
        <f t="shared" si="4"/>
        <v>5</v>
      </c>
      <c r="BB39" s="246"/>
      <c r="BC39" s="303">
        <f t="shared" si="5"/>
        <v>5</v>
      </c>
      <c r="BD39" s="246"/>
      <c r="BE39" s="303">
        <f t="shared" si="6"/>
        <v>5</v>
      </c>
      <c r="BF39" s="246"/>
      <c r="BG39" s="303">
        <f t="shared" si="7"/>
        <v>5</v>
      </c>
      <c r="BH39" s="291"/>
      <c r="BI39" s="55"/>
      <c r="BJ39" s="167" t="str">
        <f>IF(BI39=0," ",IF($I39="F",VLOOKUP(BI39,'BURT-Word-Age-Bands'!$A$1:$H$82,4),VLOOKUP(BI39,'BURT-Word-Age-Bands'!$A$1:$H$82,7)))</f>
        <v> </v>
      </c>
      <c r="BK39" s="59"/>
      <c r="BL39" s="167" t="str">
        <f>IF(BK39=0," ",IF($I39="F",VLOOKUP(BK39,'BURT-Word-Age-Bands'!$A$1:$H$82,4),VLOOKUP(BK39,'BURT-Word-Age-Bands'!$A$1:$H$82,7)))</f>
        <v> </v>
      </c>
      <c r="BM39" s="59"/>
      <c r="BN39" s="167" t="str">
        <f>IF(BM39=0," ",IF($I39="F",VLOOKUP(BM39,'BURT-Word-Age-Bands'!$A$1:$H$82,4),VLOOKUP(BM39,'BURT-Word-Age-Bands'!$A$1:$H$82,7)))</f>
        <v> </v>
      </c>
      <c r="BO39" s="59"/>
      <c r="BP39" s="167" t="str">
        <f>IF(BO39=0," ",IF($I39="F",VLOOKUP(BO39,'BURT-Word-Age-Bands'!$A$1:$H$82,4),VLOOKUP(BO39,'BURT-Word-Age-Bands'!$A$1:$H$82,7)))</f>
        <v> </v>
      </c>
      <c r="BQ39" s="223"/>
      <c r="BR39" s="226"/>
      <c r="BS39" s="223"/>
      <c r="BT39" s="226"/>
      <c r="BU39" s="187"/>
      <c r="BV39" s="116"/>
      <c r="BW39" s="168"/>
      <c r="BX39" s="56"/>
      <c r="BY39" s="55"/>
      <c r="BZ39" s="59"/>
      <c r="CA39" s="59"/>
      <c r="CB39" s="324"/>
      <c r="CC39" s="59"/>
      <c r="CD39" s="59"/>
      <c r="CE39" s="59"/>
      <c r="CF39" s="59"/>
      <c r="CG39" s="59"/>
      <c r="CH39" s="59"/>
      <c r="CI39" s="59"/>
      <c r="CJ39" s="328"/>
    </row>
    <row r="40" spans="1:88" ht="12.75">
      <c r="A40" s="262"/>
      <c r="B40" s="95">
        <v>30</v>
      </c>
      <c r="C40" s="90"/>
      <c r="D40" s="90"/>
      <c r="E40" s="90"/>
      <c r="F40" s="96"/>
      <c r="G40" s="96">
        <f ca="1" t="shared" si="8"/>
        <v>38405.922545023146</v>
      </c>
      <c r="H40" s="90"/>
      <c r="I40" s="90"/>
      <c r="J40" s="273"/>
      <c r="K40" s="273"/>
      <c r="L40" s="94" t="str">
        <f t="shared" si="0"/>
        <v> </v>
      </c>
      <c r="M40" s="94">
        <f t="shared" si="1"/>
        <v>38405.922545023146</v>
      </c>
      <c r="N40" s="55"/>
      <c r="O40" s="304" t="str">
        <f>IF($N40=0," ",VLOOKUP($N40,'Letter ID Stanine'!$A$2:$B$56,2))</f>
        <v> </v>
      </c>
      <c r="P40" s="56"/>
      <c r="Q40" s="302"/>
      <c r="R40" s="304" t="str">
        <f>IF($Q40=0," ",VLOOKUP($Q40,'Letter ID Stanine'!$A$2:$B$56,2))</f>
        <v> </v>
      </c>
      <c r="S40" s="56"/>
      <c r="T40" s="59"/>
      <c r="U40" s="304" t="str">
        <f>IF($T40=0," ",VLOOKUP($T40,'Letter ID Stanine'!$A$2:$B$56,2))</f>
        <v> </v>
      </c>
      <c r="V40" s="56"/>
      <c r="W40" s="59"/>
      <c r="X40" s="304" t="str">
        <f>IF($W40=0," ",VLOOKUP($W40,'Letter ID Stanine'!$A$2:$B$56,2))</f>
        <v> </v>
      </c>
      <c r="Y40" s="56"/>
      <c r="Z40" s="59"/>
      <c r="AA40" s="304" t="str">
        <f>IF($Z40=0," ",VLOOKUP($Z40,'Letter ID Stanine'!$A$2:$B$56,2))</f>
        <v> </v>
      </c>
      <c r="AB40" s="56"/>
      <c r="AC40" s="223"/>
      <c r="AD40" s="328">
        <f>IF($AC40=0,0,VLOOKUP($AC40,'CAP Stanine'!$A$2:$B$56,2))</f>
        <v>0</v>
      </c>
      <c r="AE40" s="101"/>
      <c r="AF40" s="101"/>
      <c r="AG40" s="169"/>
      <c r="AH40" s="168"/>
      <c r="AI40" s="168"/>
      <c r="AJ40" s="168"/>
      <c r="AK40" s="168"/>
      <c r="AL40" s="246"/>
      <c r="AM40" s="246"/>
      <c r="AN40" s="168"/>
      <c r="AO40" s="168"/>
      <c r="AP40" s="246"/>
      <c r="AQ40" s="246"/>
      <c r="AR40" s="169"/>
      <c r="AS40" s="303">
        <f t="shared" si="9"/>
        <v>5</v>
      </c>
      <c r="AT40" s="246"/>
      <c r="AU40" s="303">
        <f t="shared" si="9"/>
        <v>5</v>
      </c>
      <c r="AV40" s="246"/>
      <c r="AW40" s="303">
        <f t="shared" si="2"/>
        <v>5</v>
      </c>
      <c r="AX40" s="246"/>
      <c r="AY40" s="303">
        <f t="shared" si="3"/>
        <v>5</v>
      </c>
      <c r="AZ40" s="169"/>
      <c r="BA40" s="303">
        <f t="shared" si="4"/>
        <v>5</v>
      </c>
      <c r="BB40" s="246"/>
      <c r="BC40" s="303">
        <f t="shared" si="5"/>
        <v>5</v>
      </c>
      <c r="BD40" s="246"/>
      <c r="BE40" s="303">
        <f t="shared" si="6"/>
        <v>5</v>
      </c>
      <c r="BF40" s="246"/>
      <c r="BG40" s="303">
        <f t="shared" si="7"/>
        <v>5</v>
      </c>
      <c r="BH40" s="291"/>
      <c r="BI40" s="55"/>
      <c r="BJ40" s="167" t="str">
        <f>IF(BI40=0," ",IF($I40="F",VLOOKUP(BI40,'BURT-Word-Age-Bands'!$A$1:$H$82,4),VLOOKUP(BI40,'BURT-Word-Age-Bands'!$A$1:$H$82,7)))</f>
        <v> </v>
      </c>
      <c r="BK40" s="59"/>
      <c r="BL40" s="167" t="str">
        <f>IF(BK40=0," ",IF($I40="F",VLOOKUP(BK40,'BURT-Word-Age-Bands'!$A$1:$H$82,4),VLOOKUP(BK40,'BURT-Word-Age-Bands'!$A$1:$H$82,7)))</f>
        <v> </v>
      </c>
      <c r="BM40" s="59"/>
      <c r="BN40" s="167" t="str">
        <f>IF(BM40=0," ",IF($I40="F",VLOOKUP(BM40,'BURT-Word-Age-Bands'!$A$1:$H$82,4),VLOOKUP(BM40,'BURT-Word-Age-Bands'!$A$1:$H$82,7)))</f>
        <v> </v>
      </c>
      <c r="BO40" s="59"/>
      <c r="BP40" s="167" t="str">
        <f>IF(BO40=0," ",IF($I40="F",VLOOKUP(BO40,'BURT-Word-Age-Bands'!$A$1:$H$82,4),VLOOKUP(BO40,'BURT-Word-Age-Bands'!$A$1:$H$82,7)))</f>
        <v> </v>
      </c>
      <c r="BQ40" s="223"/>
      <c r="BR40" s="226"/>
      <c r="BS40" s="223"/>
      <c r="BT40" s="226"/>
      <c r="BU40" s="187"/>
      <c r="BV40" s="116"/>
      <c r="BW40" s="168"/>
      <c r="BX40" s="56"/>
      <c r="BY40" s="55"/>
      <c r="BZ40" s="59"/>
      <c r="CA40" s="59"/>
      <c r="CB40" s="324"/>
      <c r="CC40" s="59"/>
      <c r="CD40" s="59"/>
      <c r="CE40" s="59"/>
      <c r="CF40" s="59"/>
      <c r="CG40" s="59"/>
      <c r="CH40" s="59"/>
      <c r="CI40" s="59"/>
      <c r="CJ40" s="328"/>
    </row>
    <row r="41" spans="1:88" ht="12.75">
      <c r="A41" s="262"/>
      <c r="B41" s="95">
        <v>31</v>
      </c>
      <c r="C41" s="90"/>
      <c r="D41" s="90"/>
      <c r="E41" s="90"/>
      <c r="F41" s="96"/>
      <c r="G41" s="96">
        <f ca="1" t="shared" si="8"/>
        <v>38405.922545023146</v>
      </c>
      <c r="H41" s="90"/>
      <c r="I41" s="90"/>
      <c r="J41" s="273"/>
      <c r="K41" s="273"/>
      <c r="L41" s="94" t="str">
        <f t="shared" si="0"/>
        <v> </v>
      </c>
      <c r="M41" s="94">
        <f t="shared" si="1"/>
        <v>38405.922545023146</v>
      </c>
      <c r="N41" s="55"/>
      <c r="O41" s="304" t="str">
        <f>IF($N41=0," ",VLOOKUP($N41,'Letter ID Stanine'!$A$2:$B$56,2))</f>
        <v> </v>
      </c>
      <c r="P41" s="56"/>
      <c r="Q41" s="302"/>
      <c r="R41" s="304" t="str">
        <f>IF($Q41=0," ",VLOOKUP($Q41,'Letter ID Stanine'!$A$2:$B$56,2))</f>
        <v> </v>
      </c>
      <c r="S41" s="56"/>
      <c r="T41" s="59"/>
      <c r="U41" s="304" t="str">
        <f>IF($T41=0," ",VLOOKUP($T41,'Letter ID Stanine'!$A$2:$B$56,2))</f>
        <v> </v>
      </c>
      <c r="V41" s="56"/>
      <c r="W41" s="59"/>
      <c r="X41" s="304" t="str">
        <f>IF($W41=0," ",VLOOKUP($W41,'Letter ID Stanine'!$A$2:$B$56,2))</f>
        <v> </v>
      </c>
      <c r="Y41" s="56"/>
      <c r="Z41" s="59"/>
      <c r="AA41" s="304" t="str">
        <f>IF($Z41=0," ",VLOOKUP($Z41,'Letter ID Stanine'!$A$2:$B$56,2))</f>
        <v> </v>
      </c>
      <c r="AB41" s="56"/>
      <c r="AC41" s="223"/>
      <c r="AD41" s="328">
        <f>IF($AC41=0,0,VLOOKUP($AC41,'CAP Stanine'!$A$2:$B$56,2))</f>
        <v>0</v>
      </c>
      <c r="AE41" s="101"/>
      <c r="AF41" s="101"/>
      <c r="AG41" s="169"/>
      <c r="AH41" s="168"/>
      <c r="AI41" s="168"/>
      <c r="AJ41" s="168"/>
      <c r="AK41" s="168"/>
      <c r="AL41" s="246"/>
      <c r="AM41" s="246"/>
      <c r="AN41" s="168"/>
      <c r="AO41" s="168"/>
      <c r="AP41" s="246"/>
      <c r="AQ41" s="246"/>
      <c r="AR41" s="169"/>
      <c r="AS41" s="303">
        <f t="shared" si="9"/>
        <v>5</v>
      </c>
      <c r="AT41" s="246"/>
      <c r="AU41" s="303">
        <f t="shared" si="9"/>
        <v>5</v>
      </c>
      <c r="AV41" s="246"/>
      <c r="AW41" s="303">
        <f t="shared" si="2"/>
        <v>5</v>
      </c>
      <c r="AX41" s="246"/>
      <c r="AY41" s="303">
        <f t="shared" si="3"/>
        <v>5</v>
      </c>
      <c r="AZ41" s="169"/>
      <c r="BA41" s="303">
        <f t="shared" si="4"/>
        <v>5</v>
      </c>
      <c r="BB41" s="246"/>
      <c r="BC41" s="303">
        <f t="shared" si="5"/>
        <v>5</v>
      </c>
      <c r="BD41" s="246"/>
      <c r="BE41" s="303">
        <f t="shared" si="6"/>
        <v>5</v>
      </c>
      <c r="BF41" s="246"/>
      <c r="BG41" s="303">
        <f t="shared" si="7"/>
        <v>5</v>
      </c>
      <c r="BH41" s="291"/>
      <c r="BI41" s="55"/>
      <c r="BJ41" s="167" t="str">
        <f>IF(BI41=0," ",IF($I41="F",VLOOKUP(BI41,'BURT-Word-Age-Bands'!$A$1:$H$82,4),VLOOKUP(BI41,'BURT-Word-Age-Bands'!$A$1:$H$82,7)))</f>
        <v> </v>
      </c>
      <c r="BK41" s="59"/>
      <c r="BL41" s="167" t="str">
        <f>IF(BK41=0," ",IF($I41="F",VLOOKUP(BK41,'BURT-Word-Age-Bands'!$A$1:$H$82,4),VLOOKUP(BK41,'BURT-Word-Age-Bands'!$A$1:$H$82,7)))</f>
        <v> </v>
      </c>
      <c r="BM41" s="59"/>
      <c r="BN41" s="167" t="str">
        <f>IF(BM41=0," ",IF($I41="F",VLOOKUP(BM41,'BURT-Word-Age-Bands'!$A$1:$H$82,4),VLOOKUP(BM41,'BURT-Word-Age-Bands'!$A$1:$H$82,7)))</f>
        <v> </v>
      </c>
      <c r="BO41" s="59"/>
      <c r="BP41" s="167" t="str">
        <f>IF(BO41=0," ",IF($I41="F",VLOOKUP(BO41,'BURT-Word-Age-Bands'!$A$1:$H$82,4),VLOOKUP(BO41,'BURT-Word-Age-Bands'!$A$1:$H$82,7)))</f>
        <v> </v>
      </c>
      <c r="BQ41" s="223"/>
      <c r="BR41" s="226"/>
      <c r="BS41" s="223"/>
      <c r="BT41" s="226"/>
      <c r="BU41" s="187"/>
      <c r="BV41" s="116"/>
      <c r="BW41" s="168"/>
      <c r="BX41" s="56"/>
      <c r="BY41" s="55"/>
      <c r="BZ41" s="59"/>
      <c r="CA41" s="59"/>
      <c r="CB41" s="324"/>
      <c r="CC41" s="59"/>
      <c r="CD41" s="59"/>
      <c r="CE41" s="59"/>
      <c r="CF41" s="59"/>
      <c r="CG41" s="59"/>
      <c r="CH41" s="59"/>
      <c r="CI41" s="59"/>
      <c r="CJ41" s="328"/>
    </row>
    <row r="42" spans="1:88" ht="12.75">
      <c r="A42" s="262"/>
      <c r="B42" s="95">
        <v>32</v>
      </c>
      <c r="C42" s="90"/>
      <c r="D42" s="90"/>
      <c r="E42" s="90"/>
      <c r="F42" s="96"/>
      <c r="G42" s="96">
        <f ca="1" t="shared" si="8"/>
        <v>38405.922545023146</v>
      </c>
      <c r="H42" s="90"/>
      <c r="I42" s="90"/>
      <c r="J42" s="273"/>
      <c r="K42" s="273"/>
      <c r="L42" s="94" t="str">
        <f t="shared" si="0"/>
        <v> </v>
      </c>
      <c r="M42" s="94">
        <f t="shared" si="1"/>
        <v>38405.922545023146</v>
      </c>
      <c r="N42" s="55"/>
      <c r="O42" s="304" t="str">
        <f>IF($N42=0," ",VLOOKUP($N42,'Letter ID Stanine'!$A$2:$B$56,2))</f>
        <v> </v>
      </c>
      <c r="P42" s="56"/>
      <c r="Q42" s="302"/>
      <c r="R42" s="304" t="str">
        <f>IF($Q42=0," ",VLOOKUP($Q42,'Letter ID Stanine'!$A$2:$B$56,2))</f>
        <v> </v>
      </c>
      <c r="S42" s="56"/>
      <c r="T42" s="59"/>
      <c r="U42" s="304" t="str">
        <f>IF($T42=0," ",VLOOKUP($T42,'Letter ID Stanine'!$A$2:$B$56,2))</f>
        <v> </v>
      </c>
      <c r="V42" s="56"/>
      <c r="W42" s="59"/>
      <c r="X42" s="304" t="str">
        <f>IF($W42=0," ",VLOOKUP($W42,'Letter ID Stanine'!$A$2:$B$56,2))</f>
        <v> </v>
      </c>
      <c r="Y42" s="56"/>
      <c r="Z42" s="59"/>
      <c r="AA42" s="304" t="str">
        <f>IF($Z42=0," ",VLOOKUP($Z42,'Letter ID Stanine'!$A$2:$B$56,2))</f>
        <v> </v>
      </c>
      <c r="AB42" s="56"/>
      <c r="AC42" s="223"/>
      <c r="AD42" s="328">
        <f>IF($AC42=0,0,VLOOKUP($AC42,'CAP Stanine'!$A$2:$B$56,2))</f>
        <v>0</v>
      </c>
      <c r="AE42" s="101"/>
      <c r="AF42" s="101"/>
      <c r="AG42" s="169"/>
      <c r="AH42" s="168"/>
      <c r="AI42" s="168"/>
      <c r="AJ42" s="168"/>
      <c r="AK42" s="168"/>
      <c r="AL42" s="246"/>
      <c r="AM42" s="246"/>
      <c r="AN42" s="168"/>
      <c r="AO42" s="168"/>
      <c r="AP42" s="246"/>
      <c r="AQ42" s="246"/>
      <c r="AR42" s="169"/>
      <c r="AS42" s="303">
        <f t="shared" si="9"/>
        <v>5</v>
      </c>
      <c r="AT42" s="246"/>
      <c r="AU42" s="303">
        <f t="shared" si="9"/>
        <v>5</v>
      </c>
      <c r="AV42" s="246"/>
      <c r="AW42" s="303">
        <f t="shared" si="2"/>
        <v>5</v>
      </c>
      <c r="AX42" s="246"/>
      <c r="AY42" s="303">
        <f t="shared" si="3"/>
        <v>5</v>
      </c>
      <c r="AZ42" s="169"/>
      <c r="BA42" s="303">
        <f t="shared" si="4"/>
        <v>5</v>
      </c>
      <c r="BB42" s="246"/>
      <c r="BC42" s="303">
        <f t="shared" si="5"/>
        <v>5</v>
      </c>
      <c r="BD42" s="246"/>
      <c r="BE42" s="303">
        <f t="shared" si="6"/>
        <v>5</v>
      </c>
      <c r="BF42" s="246"/>
      <c r="BG42" s="303">
        <f t="shared" si="7"/>
        <v>5</v>
      </c>
      <c r="BH42" s="291"/>
      <c r="BI42" s="55"/>
      <c r="BJ42" s="167" t="str">
        <f>IF(BI42=0," ",IF($I42="F",VLOOKUP(BI42,'BURT-Word-Age-Bands'!$A$1:$H$82,4),VLOOKUP(BI42,'BURT-Word-Age-Bands'!$A$1:$H$82,7)))</f>
        <v> </v>
      </c>
      <c r="BK42" s="59"/>
      <c r="BL42" s="167" t="str">
        <f>IF(BK42=0," ",IF($I42="F",VLOOKUP(BK42,'BURT-Word-Age-Bands'!$A$1:$H$82,4),VLOOKUP(BK42,'BURT-Word-Age-Bands'!$A$1:$H$82,7)))</f>
        <v> </v>
      </c>
      <c r="BM42" s="59"/>
      <c r="BN42" s="167" t="str">
        <f>IF(BM42=0," ",IF($I42="F",VLOOKUP(BM42,'BURT-Word-Age-Bands'!$A$1:$H$82,4),VLOOKUP(BM42,'BURT-Word-Age-Bands'!$A$1:$H$82,7)))</f>
        <v> </v>
      </c>
      <c r="BO42" s="59"/>
      <c r="BP42" s="167" t="str">
        <f>IF(BO42=0," ",IF($I42="F",VLOOKUP(BO42,'BURT-Word-Age-Bands'!$A$1:$H$82,4),VLOOKUP(BO42,'BURT-Word-Age-Bands'!$A$1:$H$82,7)))</f>
        <v> </v>
      </c>
      <c r="BQ42" s="223"/>
      <c r="BR42" s="226"/>
      <c r="BS42" s="223"/>
      <c r="BT42" s="226"/>
      <c r="BU42" s="187"/>
      <c r="BV42" s="116"/>
      <c r="BW42" s="168"/>
      <c r="BX42" s="56"/>
      <c r="BY42" s="55"/>
      <c r="BZ42" s="59"/>
      <c r="CA42" s="59"/>
      <c r="CB42" s="324"/>
      <c r="CC42" s="59"/>
      <c r="CD42" s="59"/>
      <c r="CE42" s="59"/>
      <c r="CF42" s="59"/>
      <c r="CG42" s="59"/>
      <c r="CH42" s="59"/>
      <c r="CI42" s="59"/>
      <c r="CJ42" s="328"/>
    </row>
    <row r="43" spans="1:88" ht="12.75">
      <c r="A43" s="262"/>
      <c r="B43" s="95">
        <v>33</v>
      </c>
      <c r="C43" s="90"/>
      <c r="D43" s="90"/>
      <c r="E43" s="90"/>
      <c r="F43" s="96"/>
      <c r="G43" s="96">
        <f ca="1" t="shared" si="8"/>
        <v>38405.922545023146</v>
      </c>
      <c r="H43" s="90"/>
      <c r="I43" s="90"/>
      <c r="J43" s="273"/>
      <c r="K43" s="273"/>
      <c r="L43" s="94" t="str">
        <f t="shared" si="0"/>
        <v> </v>
      </c>
      <c r="M43" s="94">
        <f aca="true" t="shared" si="10" ref="M43:M74">G43-F43</f>
        <v>38405.922545023146</v>
      </c>
      <c r="N43" s="55"/>
      <c r="O43" s="304" t="str">
        <f>IF($N43=0," ",VLOOKUP($N43,'Letter ID Stanine'!$A$2:$B$56,2))</f>
        <v> </v>
      </c>
      <c r="P43" s="56"/>
      <c r="Q43" s="302"/>
      <c r="R43" s="304" t="str">
        <f>IF($Q43=0," ",VLOOKUP($Q43,'Letter ID Stanine'!$A$2:$B$56,2))</f>
        <v> </v>
      </c>
      <c r="S43" s="56"/>
      <c r="T43" s="59"/>
      <c r="U43" s="304" t="str">
        <f>IF($T43=0," ",VLOOKUP($T43,'Letter ID Stanine'!$A$2:$B$56,2))</f>
        <v> </v>
      </c>
      <c r="V43" s="56"/>
      <c r="W43" s="59"/>
      <c r="X43" s="304" t="str">
        <f>IF($W43=0," ",VLOOKUP($W43,'Letter ID Stanine'!$A$2:$B$56,2))</f>
        <v> </v>
      </c>
      <c r="Y43" s="56"/>
      <c r="Z43" s="59"/>
      <c r="AA43" s="304" t="str">
        <f>IF($Z43=0," ",VLOOKUP($Z43,'Letter ID Stanine'!$A$2:$B$56,2))</f>
        <v> </v>
      </c>
      <c r="AB43" s="56"/>
      <c r="AC43" s="223"/>
      <c r="AD43" s="328">
        <f>IF($AC43=0,0,VLOOKUP($AC43,'CAP Stanine'!$A$2:$B$56,2))</f>
        <v>0</v>
      </c>
      <c r="AE43" s="101"/>
      <c r="AF43" s="101"/>
      <c r="AG43" s="169"/>
      <c r="AH43" s="168"/>
      <c r="AI43" s="168"/>
      <c r="AJ43" s="168"/>
      <c r="AK43" s="168"/>
      <c r="AL43" s="246"/>
      <c r="AM43" s="246"/>
      <c r="AN43" s="168"/>
      <c r="AO43" s="168"/>
      <c r="AP43" s="246"/>
      <c r="AQ43" s="246"/>
      <c r="AR43" s="169"/>
      <c r="AS43" s="303">
        <f t="shared" si="9"/>
        <v>5</v>
      </c>
      <c r="AT43" s="246"/>
      <c r="AU43" s="303">
        <f t="shared" si="9"/>
        <v>5</v>
      </c>
      <c r="AV43" s="246"/>
      <c r="AW43" s="303">
        <f aca="true" t="shared" si="11" ref="AW43:AW74">AV43/10+5</f>
        <v>5</v>
      </c>
      <c r="AX43" s="246"/>
      <c r="AY43" s="303">
        <f aca="true" t="shared" si="12" ref="AY43:AY74">AX43/10+5</f>
        <v>5</v>
      </c>
      <c r="AZ43" s="169"/>
      <c r="BA43" s="303">
        <f aca="true" t="shared" si="13" ref="BA43:BA74">AZ43/10+5</f>
        <v>5</v>
      </c>
      <c r="BB43" s="246"/>
      <c r="BC43" s="303">
        <f aca="true" t="shared" si="14" ref="BC43:BC74">BB43/10+5</f>
        <v>5</v>
      </c>
      <c r="BD43" s="246"/>
      <c r="BE43" s="303">
        <f t="shared" si="6"/>
        <v>5</v>
      </c>
      <c r="BF43" s="246"/>
      <c r="BG43" s="303">
        <f t="shared" si="7"/>
        <v>5</v>
      </c>
      <c r="BH43" s="291"/>
      <c r="BI43" s="55"/>
      <c r="BJ43" s="167" t="str">
        <f>IF(BI43=0," ",IF($I43="F",VLOOKUP(BI43,'BURT-Word-Age-Bands'!$A$1:$H$82,4),VLOOKUP(BI43,'BURT-Word-Age-Bands'!$A$1:$H$82,7)))</f>
        <v> </v>
      </c>
      <c r="BK43" s="59"/>
      <c r="BL43" s="167" t="str">
        <f>IF(BK43=0," ",IF($I43="F",VLOOKUP(BK43,'BURT-Word-Age-Bands'!$A$1:$H$82,4),VLOOKUP(BK43,'BURT-Word-Age-Bands'!$A$1:$H$82,7)))</f>
        <v> </v>
      </c>
      <c r="BM43" s="59"/>
      <c r="BN43" s="167" t="str">
        <f>IF(BM43=0," ",IF($I43="F",VLOOKUP(BM43,'BURT-Word-Age-Bands'!$A$1:$H$82,4),VLOOKUP(BM43,'BURT-Word-Age-Bands'!$A$1:$H$82,7)))</f>
        <v> </v>
      </c>
      <c r="BO43" s="59"/>
      <c r="BP43" s="167" t="str">
        <f>IF(BO43=0," ",IF($I43="F",VLOOKUP(BO43,'BURT-Word-Age-Bands'!$A$1:$H$82,4),VLOOKUP(BO43,'BURT-Word-Age-Bands'!$A$1:$H$82,7)))</f>
        <v> </v>
      </c>
      <c r="BQ43" s="223"/>
      <c r="BR43" s="226"/>
      <c r="BS43" s="223"/>
      <c r="BT43" s="226"/>
      <c r="BU43" s="187"/>
      <c r="BV43" s="116"/>
      <c r="BW43" s="168"/>
      <c r="BX43" s="56"/>
      <c r="BY43" s="55"/>
      <c r="BZ43" s="59"/>
      <c r="CA43" s="59"/>
      <c r="CB43" s="324"/>
      <c r="CC43" s="59"/>
      <c r="CD43" s="59"/>
      <c r="CE43" s="59"/>
      <c r="CF43" s="59"/>
      <c r="CG43" s="59"/>
      <c r="CH43" s="59"/>
      <c r="CI43" s="59"/>
      <c r="CJ43" s="328"/>
    </row>
    <row r="44" spans="1:88" ht="12.75">
      <c r="A44" s="262"/>
      <c r="B44" s="95">
        <v>34</v>
      </c>
      <c r="C44" s="90"/>
      <c r="D44" s="90"/>
      <c r="E44" s="90"/>
      <c r="F44" s="96"/>
      <c r="G44" s="96">
        <f ca="1" t="shared" si="8"/>
        <v>38405.922545023146</v>
      </c>
      <c r="H44" s="90"/>
      <c r="I44" s="90"/>
      <c r="J44" s="273"/>
      <c r="K44" s="273"/>
      <c r="L44" s="94" t="str">
        <f t="shared" si="0"/>
        <v> </v>
      </c>
      <c r="M44" s="94">
        <f t="shared" si="10"/>
        <v>38405.922545023146</v>
      </c>
      <c r="N44" s="55"/>
      <c r="O44" s="304" t="str">
        <f>IF($N44=0," ",VLOOKUP($N44,'Letter ID Stanine'!$A$2:$B$56,2))</f>
        <v> </v>
      </c>
      <c r="P44" s="56"/>
      <c r="Q44" s="302"/>
      <c r="R44" s="304" t="str">
        <f>IF($Q44=0," ",VLOOKUP($Q44,'Letter ID Stanine'!$A$2:$B$56,2))</f>
        <v> </v>
      </c>
      <c r="S44" s="56"/>
      <c r="T44" s="59"/>
      <c r="U44" s="304" t="str">
        <f>IF($T44=0," ",VLOOKUP($T44,'Letter ID Stanine'!$A$2:$B$56,2))</f>
        <v> </v>
      </c>
      <c r="V44" s="56"/>
      <c r="W44" s="59"/>
      <c r="X44" s="304" t="str">
        <f>IF($W44=0," ",VLOOKUP($W44,'Letter ID Stanine'!$A$2:$B$56,2))</f>
        <v> </v>
      </c>
      <c r="Y44" s="56"/>
      <c r="Z44" s="59"/>
      <c r="AA44" s="304" t="str">
        <f>IF($Z44=0," ",VLOOKUP($Z44,'Letter ID Stanine'!$A$2:$B$56,2))</f>
        <v> </v>
      </c>
      <c r="AB44" s="56"/>
      <c r="AC44" s="223"/>
      <c r="AD44" s="328">
        <f>IF($AC44=0,0,VLOOKUP($AC44,'CAP Stanine'!$A$2:$B$56,2))</f>
        <v>0</v>
      </c>
      <c r="AE44" s="101"/>
      <c r="AF44" s="101"/>
      <c r="AG44" s="169"/>
      <c r="AH44" s="168"/>
      <c r="AI44" s="168"/>
      <c r="AJ44" s="168"/>
      <c r="AK44" s="168"/>
      <c r="AL44" s="246"/>
      <c r="AM44" s="246"/>
      <c r="AN44" s="168"/>
      <c r="AO44" s="168"/>
      <c r="AP44" s="246"/>
      <c r="AQ44" s="246"/>
      <c r="AR44" s="169"/>
      <c r="AS44" s="303">
        <f t="shared" si="9"/>
        <v>5</v>
      </c>
      <c r="AT44" s="246"/>
      <c r="AU44" s="303">
        <f t="shared" si="9"/>
        <v>5</v>
      </c>
      <c r="AV44" s="246"/>
      <c r="AW44" s="303">
        <f t="shared" si="11"/>
        <v>5</v>
      </c>
      <c r="AX44" s="246"/>
      <c r="AY44" s="303">
        <f t="shared" si="12"/>
        <v>5</v>
      </c>
      <c r="AZ44" s="169"/>
      <c r="BA44" s="303">
        <f t="shared" si="13"/>
        <v>5</v>
      </c>
      <c r="BB44" s="246"/>
      <c r="BC44" s="303">
        <f t="shared" si="14"/>
        <v>5</v>
      </c>
      <c r="BD44" s="246"/>
      <c r="BE44" s="303">
        <f t="shared" si="6"/>
        <v>5</v>
      </c>
      <c r="BF44" s="246"/>
      <c r="BG44" s="303">
        <f t="shared" si="7"/>
        <v>5</v>
      </c>
      <c r="BH44" s="291"/>
      <c r="BI44" s="55"/>
      <c r="BJ44" s="167" t="str">
        <f>IF(BI44=0," ",IF($I44="F",VLOOKUP(BI44,'BURT-Word-Age-Bands'!$A$1:$H$82,4),VLOOKUP(BI44,'BURT-Word-Age-Bands'!$A$1:$H$82,7)))</f>
        <v> </v>
      </c>
      <c r="BK44" s="59"/>
      <c r="BL44" s="167" t="str">
        <f>IF(BK44=0," ",IF($I44="F",VLOOKUP(BK44,'BURT-Word-Age-Bands'!$A$1:$H$82,4),VLOOKUP(BK44,'BURT-Word-Age-Bands'!$A$1:$H$82,7)))</f>
        <v> </v>
      </c>
      <c r="BM44" s="59"/>
      <c r="BN44" s="167" t="str">
        <f>IF(BM44=0," ",IF($I44="F",VLOOKUP(BM44,'BURT-Word-Age-Bands'!$A$1:$H$82,4),VLOOKUP(BM44,'BURT-Word-Age-Bands'!$A$1:$H$82,7)))</f>
        <v> </v>
      </c>
      <c r="BO44" s="59"/>
      <c r="BP44" s="167" t="str">
        <f>IF(BO44=0," ",IF($I44="F",VLOOKUP(BO44,'BURT-Word-Age-Bands'!$A$1:$H$82,4),VLOOKUP(BO44,'BURT-Word-Age-Bands'!$A$1:$H$82,7)))</f>
        <v> </v>
      </c>
      <c r="BQ44" s="223"/>
      <c r="BR44" s="226"/>
      <c r="BS44" s="223"/>
      <c r="BT44" s="226"/>
      <c r="BU44" s="187"/>
      <c r="BV44" s="116"/>
      <c r="BW44" s="168"/>
      <c r="BX44" s="56"/>
      <c r="BY44" s="55"/>
      <c r="BZ44" s="59"/>
      <c r="CA44" s="59"/>
      <c r="CB44" s="324"/>
      <c r="CC44" s="59"/>
      <c r="CD44" s="59"/>
      <c r="CE44" s="59"/>
      <c r="CF44" s="59"/>
      <c r="CG44" s="59"/>
      <c r="CH44" s="59"/>
      <c r="CI44" s="59"/>
      <c r="CJ44" s="328"/>
    </row>
    <row r="45" spans="1:88" ht="12.75">
      <c r="A45" s="262"/>
      <c r="B45" s="95">
        <v>35</v>
      </c>
      <c r="C45" s="90"/>
      <c r="D45" s="90"/>
      <c r="E45" s="90"/>
      <c r="F45" s="96"/>
      <c r="G45" s="96">
        <f ca="1" t="shared" si="8"/>
        <v>38405.922545023146</v>
      </c>
      <c r="H45" s="90"/>
      <c r="I45" s="90"/>
      <c r="J45" s="273"/>
      <c r="K45" s="273"/>
      <c r="L45" s="94" t="str">
        <f t="shared" si="0"/>
        <v> </v>
      </c>
      <c r="M45" s="94">
        <f t="shared" si="10"/>
        <v>38405.922545023146</v>
      </c>
      <c r="N45" s="55"/>
      <c r="O45" s="304" t="str">
        <f>IF($N45=0," ",VLOOKUP($N45,'Letter ID Stanine'!$A$2:$B$56,2))</f>
        <v> </v>
      </c>
      <c r="P45" s="56"/>
      <c r="Q45" s="302"/>
      <c r="R45" s="304" t="str">
        <f>IF($Q45=0," ",VLOOKUP($Q45,'Letter ID Stanine'!$A$2:$B$56,2))</f>
        <v> </v>
      </c>
      <c r="S45" s="56"/>
      <c r="T45" s="59"/>
      <c r="U45" s="304" t="str">
        <f>IF($T45=0," ",VLOOKUP($T45,'Letter ID Stanine'!$A$2:$B$56,2))</f>
        <v> </v>
      </c>
      <c r="V45" s="56"/>
      <c r="W45" s="59"/>
      <c r="X45" s="304" t="str">
        <f>IF($W45=0," ",VLOOKUP($W45,'Letter ID Stanine'!$A$2:$B$56,2))</f>
        <v> </v>
      </c>
      <c r="Y45" s="56"/>
      <c r="Z45" s="59"/>
      <c r="AA45" s="304" t="str">
        <f>IF($Z45=0," ",VLOOKUP($Z45,'Letter ID Stanine'!$A$2:$B$56,2))</f>
        <v> </v>
      </c>
      <c r="AB45" s="56"/>
      <c r="AC45" s="223"/>
      <c r="AD45" s="328">
        <f>IF($AC45=0,0,VLOOKUP($AC45,'CAP Stanine'!$A$2:$B$56,2))</f>
        <v>0</v>
      </c>
      <c r="AE45" s="101"/>
      <c r="AF45" s="101"/>
      <c r="AG45" s="169"/>
      <c r="AH45" s="168"/>
      <c r="AI45" s="168"/>
      <c r="AJ45" s="168"/>
      <c r="AK45" s="168"/>
      <c r="AL45" s="246"/>
      <c r="AM45" s="246"/>
      <c r="AN45" s="168"/>
      <c r="AO45" s="168"/>
      <c r="AP45" s="246"/>
      <c r="AQ45" s="246"/>
      <c r="AR45" s="169"/>
      <c r="AS45" s="303">
        <f t="shared" si="9"/>
        <v>5</v>
      </c>
      <c r="AT45" s="246"/>
      <c r="AU45" s="303">
        <f t="shared" si="9"/>
        <v>5</v>
      </c>
      <c r="AV45" s="246"/>
      <c r="AW45" s="303">
        <f t="shared" si="11"/>
        <v>5</v>
      </c>
      <c r="AX45" s="246"/>
      <c r="AY45" s="303">
        <f t="shared" si="12"/>
        <v>5</v>
      </c>
      <c r="AZ45" s="169"/>
      <c r="BA45" s="303">
        <f t="shared" si="13"/>
        <v>5</v>
      </c>
      <c r="BB45" s="246"/>
      <c r="BC45" s="303">
        <f t="shared" si="14"/>
        <v>5</v>
      </c>
      <c r="BD45" s="246"/>
      <c r="BE45" s="303">
        <f t="shared" si="6"/>
        <v>5</v>
      </c>
      <c r="BF45" s="246"/>
      <c r="BG45" s="303">
        <f t="shared" si="7"/>
        <v>5</v>
      </c>
      <c r="BH45" s="291"/>
      <c r="BI45" s="55"/>
      <c r="BJ45" s="167" t="str">
        <f>IF(BI45=0," ",IF($I45="F",VLOOKUP(BI45,'BURT-Word-Age-Bands'!$A$1:$H$82,4),VLOOKUP(BI45,'BURT-Word-Age-Bands'!$A$1:$H$82,7)))</f>
        <v> </v>
      </c>
      <c r="BK45" s="59"/>
      <c r="BL45" s="167" t="str">
        <f>IF(BK45=0," ",IF($I45="F",VLOOKUP(BK45,'BURT-Word-Age-Bands'!$A$1:$H$82,4),VLOOKUP(BK45,'BURT-Word-Age-Bands'!$A$1:$H$82,7)))</f>
        <v> </v>
      </c>
      <c r="BM45" s="59"/>
      <c r="BN45" s="167" t="str">
        <f>IF(BM45=0," ",IF($I45="F",VLOOKUP(BM45,'BURT-Word-Age-Bands'!$A$1:$H$82,4),VLOOKUP(BM45,'BURT-Word-Age-Bands'!$A$1:$H$82,7)))</f>
        <v> </v>
      </c>
      <c r="BO45" s="59"/>
      <c r="BP45" s="167" t="str">
        <f>IF(BO45=0," ",IF($I45="F",VLOOKUP(BO45,'BURT-Word-Age-Bands'!$A$1:$H$82,4),VLOOKUP(BO45,'BURT-Word-Age-Bands'!$A$1:$H$82,7)))</f>
        <v> </v>
      </c>
      <c r="BQ45" s="223"/>
      <c r="BR45" s="226"/>
      <c r="BS45" s="223"/>
      <c r="BT45" s="226"/>
      <c r="BU45" s="187"/>
      <c r="BV45" s="116"/>
      <c r="BW45" s="168"/>
      <c r="BX45" s="56"/>
      <c r="BY45" s="55"/>
      <c r="BZ45" s="59"/>
      <c r="CA45" s="59"/>
      <c r="CB45" s="324"/>
      <c r="CC45" s="59"/>
      <c r="CD45" s="59"/>
      <c r="CE45" s="59"/>
      <c r="CF45" s="59"/>
      <c r="CG45" s="59"/>
      <c r="CH45" s="59"/>
      <c r="CI45" s="59"/>
      <c r="CJ45" s="328"/>
    </row>
    <row r="46" spans="1:88" ht="12.75">
      <c r="A46" s="262"/>
      <c r="B46" s="95">
        <v>36</v>
      </c>
      <c r="C46" s="90"/>
      <c r="D46" s="90"/>
      <c r="E46" s="90"/>
      <c r="F46" s="96"/>
      <c r="G46" s="96">
        <f ca="1" t="shared" si="8"/>
        <v>38405.922545023146</v>
      </c>
      <c r="H46" s="90"/>
      <c r="I46" s="90"/>
      <c r="J46" s="273"/>
      <c r="K46" s="273"/>
      <c r="L46" s="94" t="str">
        <f t="shared" si="0"/>
        <v> </v>
      </c>
      <c r="M46" s="94">
        <f t="shared" si="10"/>
        <v>38405.922545023146</v>
      </c>
      <c r="N46" s="55"/>
      <c r="O46" s="304" t="str">
        <f>IF($N46=0," ",VLOOKUP($N46,'Letter ID Stanine'!$A$2:$B$56,2))</f>
        <v> </v>
      </c>
      <c r="P46" s="56"/>
      <c r="Q46" s="302"/>
      <c r="R46" s="304" t="str">
        <f>IF($Q46=0," ",VLOOKUP($Q46,'Letter ID Stanine'!$A$2:$B$56,2))</f>
        <v> </v>
      </c>
      <c r="S46" s="56"/>
      <c r="T46" s="59"/>
      <c r="U46" s="304" t="str">
        <f>IF($T46=0," ",VLOOKUP($T46,'Letter ID Stanine'!$A$2:$B$56,2))</f>
        <v> </v>
      </c>
      <c r="V46" s="56"/>
      <c r="W46" s="59"/>
      <c r="X46" s="304" t="str">
        <f>IF($W46=0," ",VLOOKUP($W46,'Letter ID Stanine'!$A$2:$B$56,2))</f>
        <v> </v>
      </c>
      <c r="Y46" s="56"/>
      <c r="Z46" s="59"/>
      <c r="AA46" s="304" t="str">
        <f>IF($Z46=0," ",VLOOKUP($Z46,'Letter ID Stanine'!$A$2:$B$56,2))</f>
        <v> </v>
      </c>
      <c r="AB46" s="56"/>
      <c r="AC46" s="223"/>
      <c r="AD46" s="328">
        <f>IF($AC46=0,0,VLOOKUP($AC46,'CAP Stanine'!$A$2:$B$56,2))</f>
        <v>0</v>
      </c>
      <c r="AE46" s="101"/>
      <c r="AF46" s="101"/>
      <c r="AG46" s="169"/>
      <c r="AH46" s="168"/>
      <c r="AI46" s="168"/>
      <c r="AJ46" s="168"/>
      <c r="AK46" s="168"/>
      <c r="AL46" s="246"/>
      <c r="AM46" s="246"/>
      <c r="AN46" s="168"/>
      <c r="AO46" s="168"/>
      <c r="AP46" s="246"/>
      <c r="AQ46" s="246"/>
      <c r="AR46" s="169"/>
      <c r="AS46" s="303">
        <f t="shared" si="9"/>
        <v>5</v>
      </c>
      <c r="AT46" s="246"/>
      <c r="AU46" s="303">
        <f t="shared" si="9"/>
        <v>5</v>
      </c>
      <c r="AV46" s="246"/>
      <c r="AW46" s="303">
        <f t="shared" si="11"/>
        <v>5</v>
      </c>
      <c r="AX46" s="246"/>
      <c r="AY46" s="303">
        <f t="shared" si="12"/>
        <v>5</v>
      </c>
      <c r="AZ46" s="169"/>
      <c r="BA46" s="303">
        <f t="shared" si="13"/>
        <v>5</v>
      </c>
      <c r="BB46" s="246"/>
      <c r="BC46" s="303">
        <f t="shared" si="14"/>
        <v>5</v>
      </c>
      <c r="BD46" s="246"/>
      <c r="BE46" s="303">
        <f t="shared" si="6"/>
        <v>5</v>
      </c>
      <c r="BF46" s="246"/>
      <c r="BG46" s="303">
        <f t="shared" si="7"/>
        <v>5</v>
      </c>
      <c r="BH46" s="292"/>
      <c r="BI46" s="55"/>
      <c r="BJ46" s="167" t="str">
        <f>IF(BI46=0," ",IF($I46="F",VLOOKUP(BI46,'BURT-Word-Age-Bands'!$A$1:$H$82,4),VLOOKUP(BI46,'BURT-Word-Age-Bands'!$A$1:$H$82,7)))</f>
        <v> </v>
      </c>
      <c r="BK46" s="59"/>
      <c r="BL46" s="167" t="str">
        <f>IF(BK46=0," ",IF($I46="F",VLOOKUP(BK46,'BURT-Word-Age-Bands'!$A$1:$H$82,4),VLOOKUP(BK46,'BURT-Word-Age-Bands'!$A$1:$H$82,7)))</f>
        <v> </v>
      </c>
      <c r="BM46" s="59"/>
      <c r="BN46" s="167" t="str">
        <f>IF(BM46=0," ",IF($I46="F",VLOOKUP(BM46,'BURT-Word-Age-Bands'!$A$1:$H$82,4),VLOOKUP(BM46,'BURT-Word-Age-Bands'!$A$1:$H$82,7)))</f>
        <v> </v>
      </c>
      <c r="BO46" s="59"/>
      <c r="BP46" s="167" t="str">
        <f>IF(BO46=0," ",IF($I46="F",VLOOKUP(BO46,'BURT-Word-Age-Bands'!$A$1:$H$82,4),VLOOKUP(BO46,'BURT-Word-Age-Bands'!$A$1:$H$82,7)))</f>
        <v> </v>
      </c>
      <c r="BQ46" s="223"/>
      <c r="BR46" s="226"/>
      <c r="BS46" s="223"/>
      <c r="BT46" s="226"/>
      <c r="BU46" s="187"/>
      <c r="BV46" s="116"/>
      <c r="BW46" s="168"/>
      <c r="BX46" s="56"/>
      <c r="BY46" s="55"/>
      <c r="BZ46" s="59"/>
      <c r="CA46" s="59"/>
      <c r="CB46" s="324"/>
      <c r="CC46" s="59"/>
      <c r="CD46" s="59"/>
      <c r="CE46" s="59"/>
      <c r="CF46" s="59"/>
      <c r="CG46" s="59"/>
      <c r="CH46" s="59"/>
      <c r="CI46" s="59"/>
      <c r="CJ46" s="328"/>
    </row>
    <row r="47" spans="1:88" ht="12.75">
      <c r="A47" s="262"/>
      <c r="B47" s="95">
        <v>37</v>
      </c>
      <c r="C47" s="90"/>
      <c r="D47" s="90"/>
      <c r="E47" s="90"/>
      <c r="F47" s="96"/>
      <c r="G47" s="96">
        <f ca="1" t="shared" si="8"/>
        <v>38405.922545023146</v>
      </c>
      <c r="H47" s="90"/>
      <c r="I47" s="90"/>
      <c r="J47" s="273"/>
      <c r="K47" s="273"/>
      <c r="L47" s="94" t="str">
        <f t="shared" si="0"/>
        <v> </v>
      </c>
      <c r="M47" s="94">
        <f t="shared" si="10"/>
        <v>38405.922545023146</v>
      </c>
      <c r="N47" s="55"/>
      <c r="O47" s="304" t="str">
        <f>IF($N47=0," ",VLOOKUP($N47,'Letter ID Stanine'!$A$2:$B$56,2))</f>
        <v> </v>
      </c>
      <c r="P47" s="56"/>
      <c r="Q47" s="302"/>
      <c r="R47" s="304" t="str">
        <f>IF($Q47=0," ",VLOOKUP($Q47,'Letter ID Stanine'!$A$2:$B$56,2))</f>
        <v> </v>
      </c>
      <c r="S47" s="56"/>
      <c r="T47" s="59"/>
      <c r="U47" s="304" t="str">
        <f>IF($T47=0," ",VLOOKUP($T47,'Letter ID Stanine'!$A$2:$B$56,2))</f>
        <v> </v>
      </c>
      <c r="V47" s="56"/>
      <c r="W47" s="59"/>
      <c r="X47" s="304" t="str">
        <f>IF($W47=0," ",VLOOKUP($W47,'Letter ID Stanine'!$A$2:$B$56,2))</f>
        <v> </v>
      </c>
      <c r="Y47" s="56"/>
      <c r="Z47" s="59"/>
      <c r="AA47" s="304" t="str">
        <f>IF($Z47=0," ",VLOOKUP($Z47,'Letter ID Stanine'!$A$2:$B$56,2))</f>
        <v> </v>
      </c>
      <c r="AB47" s="56"/>
      <c r="AC47" s="223"/>
      <c r="AD47" s="328">
        <f>IF($AC47=0,0,VLOOKUP($AC47,'CAP Stanine'!$A$2:$B$56,2))</f>
        <v>0</v>
      </c>
      <c r="AE47" s="101"/>
      <c r="AF47" s="101"/>
      <c r="AG47" s="169"/>
      <c r="AH47" s="168"/>
      <c r="AI47" s="168"/>
      <c r="AJ47" s="168"/>
      <c r="AK47" s="168"/>
      <c r="AL47" s="246"/>
      <c r="AM47" s="246"/>
      <c r="AN47" s="168"/>
      <c r="AO47" s="168"/>
      <c r="AP47" s="246"/>
      <c r="AQ47" s="246"/>
      <c r="AR47" s="169"/>
      <c r="AS47" s="303">
        <f t="shared" si="9"/>
        <v>5</v>
      </c>
      <c r="AT47" s="246"/>
      <c r="AU47" s="303">
        <f t="shared" si="9"/>
        <v>5</v>
      </c>
      <c r="AV47" s="246"/>
      <c r="AW47" s="303">
        <f t="shared" si="11"/>
        <v>5</v>
      </c>
      <c r="AX47" s="246"/>
      <c r="AY47" s="303">
        <f t="shared" si="12"/>
        <v>5</v>
      </c>
      <c r="AZ47" s="169"/>
      <c r="BA47" s="303">
        <f t="shared" si="13"/>
        <v>5</v>
      </c>
      <c r="BB47" s="246"/>
      <c r="BC47" s="303">
        <f t="shared" si="14"/>
        <v>5</v>
      </c>
      <c r="BD47" s="246"/>
      <c r="BE47" s="303">
        <f t="shared" si="6"/>
        <v>5</v>
      </c>
      <c r="BF47" s="246"/>
      <c r="BG47" s="303">
        <f t="shared" si="7"/>
        <v>5</v>
      </c>
      <c r="BH47" s="291"/>
      <c r="BI47" s="55"/>
      <c r="BJ47" s="167" t="str">
        <f>IF(BI47=0," ",IF($I47="F",VLOOKUP(BI47,'BURT-Word-Age-Bands'!$A$1:$H$82,4),VLOOKUP(BI47,'BURT-Word-Age-Bands'!$A$1:$H$82,7)))</f>
        <v> </v>
      </c>
      <c r="BK47" s="59"/>
      <c r="BL47" s="167" t="str">
        <f>IF(BK47=0," ",IF($I47="F",VLOOKUP(BK47,'BURT-Word-Age-Bands'!$A$1:$H$82,4),VLOOKUP(BK47,'BURT-Word-Age-Bands'!$A$1:$H$82,7)))</f>
        <v> </v>
      </c>
      <c r="BM47" s="59"/>
      <c r="BN47" s="167" t="str">
        <f>IF(BM47=0," ",IF($I47="F",VLOOKUP(BM47,'BURT-Word-Age-Bands'!$A$1:$H$82,4),VLOOKUP(BM47,'BURT-Word-Age-Bands'!$A$1:$H$82,7)))</f>
        <v> </v>
      </c>
      <c r="BO47" s="59"/>
      <c r="BP47" s="167" t="str">
        <f>IF(BO47=0," ",IF($I47="F",VLOOKUP(BO47,'BURT-Word-Age-Bands'!$A$1:$H$82,4),VLOOKUP(BO47,'BURT-Word-Age-Bands'!$A$1:$H$82,7)))</f>
        <v> </v>
      </c>
      <c r="BQ47" s="223"/>
      <c r="BR47" s="226"/>
      <c r="BS47" s="223"/>
      <c r="BT47" s="226"/>
      <c r="BU47" s="187"/>
      <c r="BV47" s="116"/>
      <c r="BW47" s="168"/>
      <c r="BX47" s="56"/>
      <c r="BY47" s="55"/>
      <c r="BZ47" s="59"/>
      <c r="CA47" s="59"/>
      <c r="CB47" s="324"/>
      <c r="CC47" s="59"/>
      <c r="CD47" s="59"/>
      <c r="CE47" s="59"/>
      <c r="CF47" s="59"/>
      <c r="CG47" s="59"/>
      <c r="CH47" s="59"/>
      <c r="CI47" s="59"/>
      <c r="CJ47" s="328"/>
    </row>
    <row r="48" spans="1:88" ht="12.75">
      <c r="A48" s="262"/>
      <c r="B48" s="95">
        <v>38</v>
      </c>
      <c r="C48" s="90"/>
      <c r="D48" s="90"/>
      <c r="E48" s="90"/>
      <c r="F48" s="96"/>
      <c r="G48" s="96">
        <f ca="1" t="shared" si="8"/>
        <v>38405.922545023146</v>
      </c>
      <c r="H48" s="90"/>
      <c r="I48" s="90"/>
      <c r="J48" s="273"/>
      <c r="K48" s="273"/>
      <c r="L48" s="94" t="str">
        <f t="shared" si="0"/>
        <v> </v>
      </c>
      <c r="M48" s="94">
        <f t="shared" si="10"/>
        <v>38405.922545023146</v>
      </c>
      <c r="N48" s="55"/>
      <c r="O48" s="304" t="str">
        <f>IF($N48=0," ",VLOOKUP($N48,'Letter ID Stanine'!$A$2:$B$56,2))</f>
        <v> </v>
      </c>
      <c r="P48" s="56"/>
      <c r="Q48" s="302"/>
      <c r="R48" s="304" t="str">
        <f>IF($Q48=0," ",VLOOKUP($Q48,'Letter ID Stanine'!$A$2:$B$56,2))</f>
        <v> </v>
      </c>
      <c r="S48" s="56"/>
      <c r="T48" s="59"/>
      <c r="U48" s="304" t="str">
        <f>IF($T48=0," ",VLOOKUP($T48,'Letter ID Stanine'!$A$2:$B$56,2))</f>
        <v> </v>
      </c>
      <c r="V48" s="56"/>
      <c r="W48" s="59"/>
      <c r="X48" s="304" t="str">
        <f>IF($W48=0," ",VLOOKUP($W48,'Letter ID Stanine'!$A$2:$B$56,2))</f>
        <v> </v>
      </c>
      <c r="Y48" s="56"/>
      <c r="Z48" s="59"/>
      <c r="AA48" s="304" t="str">
        <f>IF($Z48=0," ",VLOOKUP($Z48,'Letter ID Stanine'!$A$2:$B$56,2))</f>
        <v> </v>
      </c>
      <c r="AB48" s="56"/>
      <c r="AC48" s="223"/>
      <c r="AD48" s="328">
        <f>IF($AC48=0,0,VLOOKUP($AC48,'CAP Stanine'!$A$2:$B$56,2))</f>
        <v>0</v>
      </c>
      <c r="AE48" s="101"/>
      <c r="AF48" s="101"/>
      <c r="AG48" s="169"/>
      <c r="AH48" s="168"/>
      <c r="AI48" s="168"/>
      <c r="AJ48" s="168"/>
      <c r="AK48" s="168"/>
      <c r="AL48" s="246"/>
      <c r="AM48" s="246"/>
      <c r="AN48" s="168"/>
      <c r="AO48" s="168"/>
      <c r="AP48" s="246"/>
      <c r="AQ48" s="246"/>
      <c r="AR48" s="169"/>
      <c r="AS48" s="303">
        <f t="shared" si="9"/>
        <v>5</v>
      </c>
      <c r="AT48" s="246"/>
      <c r="AU48" s="303">
        <f t="shared" si="9"/>
        <v>5</v>
      </c>
      <c r="AV48" s="246"/>
      <c r="AW48" s="303">
        <f t="shared" si="11"/>
        <v>5</v>
      </c>
      <c r="AX48" s="246"/>
      <c r="AY48" s="303">
        <f t="shared" si="12"/>
        <v>5</v>
      </c>
      <c r="AZ48" s="169"/>
      <c r="BA48" s="303">
        <f t="shared" si="13"/>
        <v>5</v>
      </c>
      <c r="BB48" s="246"/>
      <c r="BC48" s="303">
        <f t="shared" si="14"/>
        <v>5</v>
      </c>
      <c r="BD48" s="246"/>
      <c r="BE48" s="303">
        <f t="shared" si="6"/>
        <v>5</v>
      </c>
      <c r="BF48" s="246"/>
      <c r="BG48" s="303">
        <f t="shared" si="7"/>
        <v>5</v>
      </c>
      <c r="BH48" s="292"/>
      <c r="BI48" s="55"/>
      <c r="BJ48" s="167" t="str">
        <f>IF(BI48=0," ",IF($I48="F",VLOOKUP(BI48,'BURT-Word-Age-Bands'!$A$1:$H$82,4),VLOOKUP(BI48,'BURT-Word-Age-Bands'!$A$1:$H$82,7)))</f>
        <v> </v>
      </c>
      <c r="BK48" s="59"/>
      <c r="BL48" s="167" t="str">
        <f>IF(BK48=0," ",IF($I48="F",VLOOKUP(BK48,'BURT-Word-Age-Bands'!$A$1:$H$82,4),VLOOKUP(BK48,'BURT-Word-Age-Bands'!$A$1:$H$82,7)))</f>
        <v> </v>
      </c>
      <c r="BM48" s="59"/>
      <c r="BN48" s="167" t="str">
        <f>IF(BM48=0," ",IF($I48="F",VLOOKUP(BM48,'BURT-Word-Age-Bands'!$A$1:$H$82,4),VLOOKUP(BM48,'BURT-Word-Age-Bands'!$A$1:$H$82,7)))</f>
        <v> </v>
      </c>
      <c r="BO48" s="59"/>
      <c r="BP48" s="167" t="str">
        <f>IF(BO48=0," ",IF($I48="F",VLOOKUP(BO48,'BURT-Word-Age-Bands'!$A$1:$H$82,4),VLOOKUP(BO48,'BURT-Word-Age-Bands'!$A$1:$H$82,7)))</f>
        <v> </v>
      </c>
      <c r="BQ48" s="223"/>
      <c r="BR48" s="226"/>
      <c r="BS48" s="223"/>
      <c r="BT48" s="226"/>
      <c r="BU48" s="187"/>
      <c r="BV48" s="116"/>
      <c r="BW48" s="168"/>
      <c r="BX48" s="56"/>
      <c r="BY48" s="55"/>
      <c r="BZ48" s="59"/>
      <c r="CA48" s="59"/>
      <c r="CB48" s="324"/>
      <c r="CC48" s="59"/>
      <c r="CD48" s="59"/>
      <c r="CE48" s="59"/>
      <c r="CF48" s="59"/>
      <c r="CG48" s="59"/>
      <c r="CH48" s="59"/>
      <c r="CI48" s="59"/>
      <c r="CJ48" s="328"/>
    </row>
    <row r="49" spans="1:88" ht="12.75">
      <c r="A49" s="262"/>
      <c r="B49" s="95">
        <v>39</v>
      </c>
      <c r="C49" s="90"/>
      <c r="D49" s="90"/>
      <c r="E49" s="90"/>
      <c r="F49" s="96"/>
      <c r="G49" s="96">
        <f ca="1" t="shared" si="8"/>
        <v>38405.922545023146</v>
      </c>
      <c r="H49" s="90"/>
      <c r="I49" s="90"/>
      <c r="J49" s="273"/>
      <c r="K49" s="273"/>
      <c r="L49" s="94" t="str">
        <f t="shared" si="0"/>
        <v> </v>
      </c>
      <c r="M49" s="94">
        <f t="shared" si="10"/>
        <v>38405.922545023146</v>
      </c>
      <c r="N49" s="55"/>
      <c r="O49" s="304" t="str">
        <f>IF($N49=0," ",VLOOKUP($N49,'Letter ID Stanine'!$A$2:$B$56,2))</f>
        <v> </v>
      </c>
      <c r="P49" s="56"/>
      <c r="Q49" s="302"/>
      <c r="R49" s="304" t="str">
        <f>IF($Q49=0," ",VLOOKUP($Q49,'Letter ID Stanine'!$A$2:$B$56,2))</f>
        <v> </v>
      </c>
      <c r="S49" s="56"/>
      <c r="T49" s="59"/>
      <c r="U49" s="304" t="str">
        <f>IF($T49=0," ",VLOOKUP($T49,'Letter ID Stanine'!$A$2:$B$56,2))</f>
        <v> </v>
      </c>
      <c r="V49" s="56"/>
      <c r="W49" s="59"/>
      <c r="X49" s="304" t="str">
        <f>IF($W49=0," ",VLOOKUP($W49,'Letter ID Stanine'!$A$2:$B$56,2))</f>
        <v> </v>
      </c>
      <c r="Y49" s="56"/>
      <c r="Z49" s="59"/>
      <c r="AA49" s="304" t="str">
        <f>IF($Z49=0," ",VLOOKUP($Z49,'Letter ID Stanine'!$A$2:$B$56,2))</f>
        <v> </v>
      </c>
      <c r="AB49" s="56"/>
      <c r="AC49" s="223"/>
      <c r="AD49" s="328">
        <f>IF($AC49=0,0,VLOOKUP($AC49,'CAP Stanine'!$A$2:$B$56,2))</f>
        <v>0</v>
      </c>
      <c r="AE49" s="101"/>
      <c r="AF49" s="101"/>
      <c r="AG49" s="169"/>
      <c r="AH49" s="168"/>
      <c r="AI49" s="168"/>
      <c r="AJ49" s="168"/>
      <c r="AK49" s="168"/>
      <c r="AL49" s="246"/>
      <c r="AM49" s="246"/>
      <c r="AN49" s="168"/>
      <c r="AO49" s="168"/>
      <c r="AP49" s="246"/>
      <c r="AQ49" s="246"/>
      <c r="AR49" s="169"/>
      <c r="AS49" s="303">
        <f t="shared" si="9"/>
        <v>5</v>
      </c>
      <c r="AT49" s="246"/>
      <c r="AU49" s="303">
        <f t="shared" si="9"/>
        <v>5</v>
      </c>
      <c r="AV49" s="246"/>
      <c r="AW49" s="303">
        <f t="shared" si="11"/>
        <v>5</v>
      </c>
      <c r="AX49" s="246"/>
      <c r="AY49" s="303">
        <f t="shared" si="12"/>
        <v>5</v>
      </c>
      <c r="AZ49" s="169"/>
      <c r="BA49" s="303">
        <f t="shared" si="13"/>
        <v>5</v>
      </c>
      <c r="BB49" s="246"/>
      <c r="BC49" s="303">
        <f t="shared" si="14"/>
        <v>5</v>
      </c>
      <c r="BD49" s="246"/>
      <c r="BE49" s="303">
        <f t="shared" si="6"/>
        <v>5</v>
      </c>
      <c r="BF49" s="246"/>
      <c r="BG49" s="303">
        <f t="shared" si="7"/>
        <v>5</v>
      </c>
      <c r="BH49" s="292"/>
      <c r="BI49" s="55"/>
      <c r="BJ49" s="167" t="str">
        <f>IF(BI49=0," ",IF($I49="F",VLOOKUP(BI49,'BURT-Word-Age-Bands'!$A$1:$H$82,4),VLOOKUP(BI49,'BURT-Word-Age-Bands'!$A$1:$H$82,7)))</f>
        <v> </v>
      </c>
      <c r="BK49" s="59"/>
      <c r="BL49" s="167" t="str">
        <f>IF(BK49=0," ",IF($I49="F",VLOOKUP(BK49,'BURT-Word-Age-Bands'!$A$1:$H$82,4),VLOOKUP(BK49,'BURT-Word-Age-Bands'!$A$1:$H$82,7)))</f>
        <v> </v>
      </c>
      <c r="BM49" s="59"/>
      <c r="BN49" s="167" t="str">
        <f>IF(BM49=0," ",IF($I49="F",VLOOKUP(BM49,'BURT-Word-Age-Bands'!$A$1:$H$82,4),VLOOKUP(BM49,'BURT-Word-Age-Bands'!$A$1:$H$82,7)))</f>
        <v> </v>
      </c>
      <c r="BO49" s="59"/>
      <c r="BP49" s="167" t="str">
        <f>IF(BO49=0," ",IF($I49="F",VLOOKUP(BO49,'BURT-Word-Age-Bands'!$A$1:$H$82,4),VLOOKUP(BO49,'BURT-Word-Age-Bands'!$A$1:$H$82,7)))</f>
        <v> </v>
      </c>
      <c r="BQ49" s="223"/>
      <c r="BR49" s="226"/>
      <c r="BS49" s="223"/>
      <c r="BT49" s="226"/>
      <c r="BU49" s="187"/>
      <c r="BV49" s="116"/>
      <c r="BW49" s="168"/>
      <c r="BX49" s="56"/>
      <c r="BY49" s="55"/>
      <c r="BZ49" s="59"/>
      <c r="CA49" s="59"/>
      <c r="CB49" s="324"/>
      <c r="CC49" s="59"/>
      <c r="CD49" s="59"/>
      <c r="CE49" s="59"/>
      <c r="CF49" s="59"/>
      <c r="CG49" s="59"/>
      <c r="CH49" s="59"/>
      <c r="CI49" s="59"/>
      <c r="CJ49" s="328"/>
    </row>
    <row r="50" spans="1:88" ht="12.75">
      <c r="A50" s="262"/>
      <c r="B50" s="95">
        <v>40</v>
      </c>
      <c r="C50" s="90"/>
      <c r="D50" s="90"/>
      <c r="E50" s="90"/>
      <c r="F50" s="96"/>
      <c r="G50" s="96">
        <f ca="1" t="shared" si="8"/>
        <v>38405.922545023146</v>
      </c>
      <c r="H50" s="90"/>
      <c r="I50" s="90"/>
      <c r="J50" s="273"/>
      <c r="K50" s="273"/>
      <c r="L50" s="94" t="str">
        <f t="shared" si="0"/>
        <v> </v>
      </c>
      <c r="M50" s="94">
        <f t="shared" si="10"/>
        <v>38405.922545023146</v>
      </c>
      <c r="N50" s="55"/>
      <c r="O50" s="304" t="str">
        <f>IF($N50=0," ",VLOOKUP($N50,'Letter ID Stanine'!$A$2:$B$56,2))</f>
        <v> </v>
      </c>
      <c r="P50" s="56"/>
      <c r="Q50" s="302"/>
      <c r="R50" s="304" t="str">
        <f>IF($Q50=0," ",VLOOKUP($Q50,'Letter ID Stanine'!$A$2:$B$56,2))</f>
        <v> </v>
      </c>
      <c r="S50" s="56"/>
      <c r="T50" s="59"/>
      <c r="U50" s="304" t="str">
        <f>IF($T50=0," ",VLOOKUP($T50,'Letter ID Stanine'!$A$2:$B$56,2))</f>
        <v> </v>
      </c>
      <c r="V50" s="56"/>
      <c r="W50" s="59"/>
      <c r="X50" s="304" t="str">
        <f>IF($W50=0," ",VLOOKUP($W50,'Letter ID Stanine'!$A$2:$B$56,2))</f>
        <v> </v>
      </c>
      <c r="Y50" s="56"/>
      <c r="Z50" s="59"/>
      <c r="AA50" s="304" t="str">
        <f>IF($Z50=0," ",VLOOKUP($Z50,'Letter ID Stanine'!$A$2:$B$56,2))</f>
        <v> </v>
      </c>
      <c r="AB50" s="56"/>
      <c r="AC50" s="223"/>
      <c r="AD50" s="328">
        <f>IF($AC50=0,0,VLOOKUP($AC50,'CAP Stanine'!$A$2:$B$56,2))</f>
        <v>0</v>
      </c>
      <c r="AE50" s="101"/>
      <c r="AF50" s="101"/>
      <c r="AG50" s="169"/>
      <c r="AH50" s="168"/>
      <c r="AI50" s="168"/>
      <c r="AJ50" s="168"/>
      <c r="AK50" s="168"/>
      <c r="AL50" s="246"/>
      <c r="AM50" s="246"/>
      <c r="AN50" s="168"/>
      <c r="AO50" s="168"/>
      <c r="AP50" s="246"/>
      <c r="AQ50" s="246"/>
      <c r="AR50" s="169"/>
      <c r="AS50" s="303">
        <f t="shared" si="9"/>
        <v>5</v>
      </c>
      <c r="AT50" s="246"/>
      <c r="AU50" s="303">
        <f t="shared" si="9"/>
        <v>5</v>
      </c>
      <c r="AV50" s="246"/>
      <c r="AW50" s="303">
        <f t="shared" si="11"/>
        <v>5</v>
      </c>
      <c r="AX50" s="246"/>
      <c r="AY50" s="303">
        <f t="shared" si="12"/>
        <v>5</v>
      </c>
      <c r="AZ50" s="169"/>
      <c r="BA50" s="303">
        <f t="shared" si="13"/>
        <v>5</v>
      </c>
      <c r="BB50" s="246"/>
      <c r="BC50" s="303">
        <f t="shared" si="14"/>
        <v>5</v>
      </c>
      <c r="BD50" s="246"/>
      <c r="BE50" s="303">
        <f t="shared" si="6"/>
        <v>5</v>
      </c>
      <c r="BF50" s="246"/>
      <c r="BG50" s="303">
        <f t="shared" si="7"/>
        <v>5</v>
      </c>
      <c r="BH50" s="292"/>
      <c r="BI50" s="55"/>
      <c r="BJ50" s="167" t="str">
        <f>IF(BI50=0," ",IF($I50="F",VLOOKUP(BI50,'BURT-Word-Age-Bands'!$A$1:$H$82,4),VLOOKUP(BI50,'BURT-Word-Age-Bands'!$A$1:$H$82,7)))</f>
        <v> </v>
      </c>
      <c r="BK50" s="59"/>
      <c r="BL50" s="167" t="str">
        <f>IF(BK50=0," ",IF($I50="F",VLOOKUP(BK50,'BURT-Word-Age-Bands'!$A$1:$H$82,4),VLOOKUP(BK50,'BURT-Word-Age-Bands'!$A$1:$H$82,7)))</f>
        <v> </v>
      </c>
      <c r="BM50" s="59"/>
      <c r="BN50" s="167" t="str">
        <f>IF(BM50=0," ",IF($I50="F",VLOOKUP(BM50,'BURT-Word-Age-Bands'!$A$1:$H$82,4),VLOOKUP(BM50,'BURT-Word-Age-Bands'!$A$1:$H$82,7)))</f>
        <v> </v>
      </c>
      <c r="BO50" s="59"/>
      <c r="BP50" s="167" t="str">
        <f>IF(BO50=0," ",IF($I50="F",VLOOKUP(BO50,'BURT-Word-Age-Bands'!$A$1:$H$82,4),VLOOKUP(BO50,'BURT-Word-Age-Bands'!$A$1:$H$82,7)))</f>
        <v> </v>
      </c>
      <c r="BQ50" s="223"/>
      <c r="BR50" s="226"/>
      <c r="BS50" s="223"/>
      <c r="BT50" s="226"/>
      <c r="BU50" s="187"/>
      <c r="BV50" s="116"/>
      <c r="BW50" s="168"/>
      <c r="BX50" s="56"/>
      <c r="BY50" s="55"/>
      <c r="BZ50" s="59"/>
      <c r="CA50" s="59"/>
      <c r="CB50" s="324"/>
      <c r="CC50" s="59"/>
      <c r="CD50" s="59"/>
      <c r="CE50" s="59"/>
      <c r="CF50" s="59"/>
      <c r="CG50" s="59"/>
      <c r="CH50" s="59"/>
      <c r="CI50" s="59"/>
      <c r="CJ50" s="328"/>
    </row>
    <row r="51" spans="1:88" ht="12.75">
      <c r="A51" s="262"/>
      <c r="B51" s="95">
        <v>41</v>
      </c>
      <c r="C51" s="90"/>
      <c r="D51" s="90"/>
      <c r="E51" s="90"/>
      <c r="F51" s="96"/>
      <c r="G51" s="96">
        <f ca="1" t="shared" si="8"/>
        <v>38405.922545023146</v>
      </c>
      <c r="H51" s="90"/>
      <c r="I51" s="90"/>
      <c r="J51" s="273"/>
      <c r="K51" s="273"/>
      <c r="L51" s="94" t="str">
        <f t="shared" si="0"/>
        <v> </v>
      </c>
      <c r="M51" s="94">
        <f t="shared" si="10"/>
        <v>38405.922545023146</v>
      </c>
      <c r="N51" s="55"/>
      <c r="O51" s="304" t="str">
        <f>IF($N51=0," ",VLOOKUP($N51,'Letter ID Stanine'!$A$2:$B$56,2))</f>
        <v> </v>
      </c>
      <c r="P51" s="56"/>
      <c r="Q51" s="302"/>
      <c r="R51" s="304" t="str">
        <f>IF($Q51=0," ",VLOOKUP($Q51,'Letter ID Stanine'!$A$2:$B$56,2))</f>
        <v> </v>
      </c>
      <c r="S51" s="56"/>
      <c r="T51" s="59"/>
      <c r="U51" s="304" t="str">
        <f>IF($T51=0," ",VLOOKUP($T51,'Letter ID Stanine'!$A$2:$B$56,2))</f>
        <v> </v>
      </c>
      <c r="V51" s="56"/>
      <c r="W51" s="59"/>
      <c r="X51" s="304" t="str">
        <f>IF($W51=0," ",VLOOKUP($W51,'Letter ID Stanine'!$A$2:$B$56,2))</f>
        <v> </v>
      </c>
      <c r="Y51" s="56"/>
      <c r="Z51" s="59"/>
      <c r="AA51" s="304" t="str">
        <f>IF($Z51=0," ",VLOOKUP($Z51,'Letter ID Stanine'!$A$2:$B$56,2))</f>
        <v> </v>
      </c>
      <c r="AB51" s="56"/>
      <c r="AC51" s="223"/>
      <c r="AD51" s="328">
        <f>IF($AC51=0,0,VLOOKUP($AC51,'CAP Stanine'!$A$2:$B$56,2))</f>
        <v>0</v>
      </c>
      <c r="AE51" s="101"/>
      <c r="AF51" s="101"/>
      <c r="AG51" s="169"/>
      <c r="AH51" s="168"/>
      <c r="AI51" s="168"/>
      <c r="AJ51" s="168"/>
      <c r="AK51" s="168"/>
      <c r="AL51" s="246"/>
      <c r="AM51" s="246"/>
      <c r="AN51" s="168"/>
      <c r="AO51" s="168"/>
      <c r="AP51" s="246"/>
      <c r="AQ51" s="246"/>
      <c r="AR51" s="169"/>
      <c r="AS51" s="303">
        <f t="shared" si="9"/>
        <v>5</v>
      </c>
      <c r="AT51" s="246"/>
      <c r="AU51" s="303">
        <f t="shared" si="9"/>
        <v>5</v>
      </c>
      <c r="AV51" s="246"/>
      <c r="AW51" s="303">
        <f t="shared" si="11"/>
        <v>5</v>
      </c>
      <c r="AX51" s="246"/>
      <c r="AY51" s="303">
        <f t="shared" si="12"/>
        <v>5</v>
      </c>
      <c r="AZ51" s="169"/>
      <c r="BA51" s="303">
        <f t="shared" si="13"/>
        <v>5</v>
      </c>
      <c r="BB51" s="246"/>
      <c r="BC51" s="303">
        <f t="shared" si="14"/>
        <v>5</v>
      </c>
      <c r="BD51" s="246"/>
      <c r="BE51" s="303">
        <f t="shared" si="6"/>
        <v>5</v>
      </c>
      <c r="BF51" s="246"/>
      <c r="BG51" s="303">
        <f t="shared" si="7"/>
        <v>5</v>
      </c>
      <c r="BH51" s="292"/>
      <c r="BI51" s="55"/>
      <c r="BJ51" s="167" t="str">
        <f>IF(BI51=0," ",IF($I51="F",VLOOKUP(BI51,'BURT-Word-Age-Bands'!$A$1:$H$82,4),VLOOKUP(BI51,'BURT-Word-Age-Bands'!$A$1:$H$82,7)))</f>
        <v> </v>
      </c>
      <c r="BK51" s="59"/>
      <c r="BL51" s="167" t="str">
        <f>IF(BK51=0," ",IF($I51="F",VLOOKUP(BK51,'BURT-Word-Age-Bands'!$A$1:$H$82,4),VLOOKUP(BK51,'BURT-Word-Age-Bands'!$A$1:$H$82,7)))</f>
        <v> </v>
      </c>
      <c r="BM51" s="59"/>
      <c r="BN51" s="167" t="str">
        <f>IF(BM51=0," ",IF($I51="F",VLOOKUP(BM51,'BURT-Word-Age-Bands'!$A$1:$H$82,4),VLOOKUP(BM51,'BURT-Word-Age-Bands'!$A$1:$H$82,7)))</f>
        <v> </v>
      </c>
      <c r="BO51" s="59"/>
      <c r="BP51" s="167" t="str">
        <f>IF(BO51=0," ",IF($I51="F",VLOOKUP(BO51,'BURT-Word-Age-Bands'!$A$1:$H$82,4),VLOOKUP(BO51,'BURT-Word-Age-Bands'!$A$1:$H$82,7)))</f>
        <v> </v>
      </c>
      <c r="BQ51" s="223"/>
      <c r="BR51" s="226"/>
      <c r="BS51" s="223"/>
      <c r="BT51" s="226"/>
      <c r="BU51" s="187"/>
      <c r="BV51" s="116"/>
      <c r="BW51" s="168"/>
      <c r="BX51" s="56"/>
      <c r="BY51" s="55"/>
      <c r="BZ51" s="59"/>
      <c r="CA51" s="59"/>
      <c r="CB51" s="324"/>
      <c r="CC51" s="59"/>
      <c r="CD51" s="59"/>
      <c r="CE51" s="59"/>
      <c r="CF51" s="59"/>
      <c r="CG51" s="59"/>
      <c r="CH51" s="59"/>
      <c r="CI51" s="59"/>
      <c r="CJ51" s="328"/>
    </row>
    <row r="52" spans="1:88" ht="12.75">
      <c r="A52" s="262"/>
      <c r="B52" s="95">
        <v>42</v>
      </c>
      <c r="C52" s="90"/>
      <c r="D52" s="90"/>
      <c r="E52" s="90"/>
      <c r="F52" s="96"/>
      <c r="G52" s="96">
        <f ca="1" t="shared" si="8"/>
        <v>38405.922545023146</v>
      </c>
      <c r="H52" s="90"/>
      <c r="I52" s="90"/>
      <c r="J52" s="273"/>
      <c r="K52" s="273"/>
      <c r="L52" s="94" t="str">
        <f t="shared" si="0"/>
        <v> </v>
      </c>
      <c r="M52" s="94">
        <f t="shared" si="10"/>
        <v>38405.922545023146</v>
      </c>
      <c r="N52" s="55"/>
      <c r="O52" s="304" t="str">
        <f>IF($N52=0," ",VLOOKUP($N52,'Letter ID Stanine'!$A$2:$B$56,2))</f>
        <v> </v>
      </c>
      <c r="P52" s="56"/>
      <c r="Q52" s="302"/>
      <c r="R52" s="304" t="str">
        <f>IF($Q52=0," ",VLOOKUP($Q52,'Letter ID Stanine'!$A$2:$B$56,2))</f>
        <v> </v>
      </c>
      <c r="S52" s="56"/>
      <c r="T52" s="59"/>
      <c r="U52" s="304" t="str">
        <f>IF($T52=0," ",VLOOKUP($T52,'Letter ID Stanine'!$A$2:$B$56,2))</f>
        <v> </v>
      </c>
      <c r="V52" s="56"/>
      <c r="W52" s="59"/>
      <c r="X52" s="304" t="str">
        <f>IF($W52=0," ",VLOOKUP($W52,'Letter ID Stanine'!$A$2:$B$56,2))</f>
        <v> </v>
      </c>
      <c r="Y52" s="56"/>
      <c r="Z52" s="59"/>
      <c r="AA52" s="304" t="str">
        <f>IF($Z52=0," ",VLOOKUP($Z52,'Letter ID Stanine'!$A$2:$B$56,2))</f>
        <v> </v>
      </c>
      <c r="AB52" s="56"/>
      <c r="AC52" s="223"/>
      <c r="AD52" s="328">
        <f>IF($AC52=0,0,VLOOKUP($AC52,'CAP Stanine'!$A$2:$B$56,2))</f>
        <v>0</v>
      </c>
      <c r="AE52" s="101"/>
      <c r="AF52" s="101"/>
      <c r="AG52" s="169"/>
      <c r="AH52" s="168"/>
      <c r="AI52" s="168"/>
      <c r="AJ52" s="168"/>
      <c r="AK52" s="168"/>
      <c r="AL52" s="246"/>
      <c r="AM52" s="246"/>
      <c r="AN52" s="168"/>
      <c r="AO52" s="168"/>
      <c r="AP52" s="246"/>
      <c r="AQ52" s="246"/>
      <c r="AR52" s="169"/>
      <c r="AS52" s="303">
        <f t="shared" si="9"/>
        <v>5</v>
      </c>
      <c r="AT52" s="246"/>
      <c r="AU52" s="303">
        <f t="shared" si="9"/>
        <v>5</v>
      </c>
      <c r="AV52" s="246"/>
      <c r="AW52" s="303">
        <f t="shared" si="11"/>
        <v>5</v>
      </c>
      <c r="AX52" s="246"/>
      <c r="AY52" s="303">
        <f t="shared" si="12"/>
        <v>5</v>
      </c>
      <c r="AZ52" s="169"/>
      <c r="BA52" s="303">
        <f t="shared" si="13"/>
        <v>5</v>
      </c>
      <c r="BB52" s="246"/>
      <c r="BC52" s="303">
        <f t="shared" si="14"/>
        <v>5</v>
      </c>
      <c r="BD52" s="246"/>
      <c r="BE52" s="303">
        <f t="shared" si="6"/>
        <v>5</v>
      </c>
      <c r="BF52" s="246"/>
      <c r="BG52" s="303">
        <f t="shared" si="7"/>
        <v>5</v>
      </c>
      <c r="BH52" s="292"/>
      <c r="BI52" s="55"/>
      <c r="BJ52" s="167" t="str">
        <f>IF(BI52=0," ",IF($I52="F",VLOOKUP(BI52,'BURT-Word-Age-Bands'!$A$1:$H$82,4),VLOOKUP(BI52,'BURT-Word-Age-Bands'!$A$1:$H$82,7)))</f>
        <v> </v>
      </c>
      <c r="BK52" s="59"/>
      <c r="BL52" s="167" t="str">
        <f>IF(BK52=0," ",IF($I52="F",VLOOKUP(BK52,'BURT-Word-Age-Bands'!$A$1:$H$82,4),VLOOKUP(BK52,'BURT-Word-Age-Bands'!$A$1:$H$82,7)))</f>
        <v> </v>
      </c>
      <c r="BM52" s="59"/>
      <c r="BN52" s="167" t="str">
        <f>IF(BM52=0," ",IF($I52="F",VLOOKUP(BM52,'BURT-Word-Age-Bands'!$A$1:$H$82,4),VLOOKUP(BM52,'BURT-Word-Age-Bands'!$A$1:$H$82,7)))</f>
        <v> </v>
      </c>
      <c r="BO52" s="59"/>
      <c r="BP52" s="167" t="str">
        <f>IF(BO52=0," ",IF($I52="F",VLOOKUP(BO52,'BURT-Word-Age-Bands'!$A$1:$H$82,4),VLOOKUP(BO52,'BURT-Word-Age-Bands'!$A$1:$H$82,7)))</f>
        <v> </v>
      </c>
      <c r="BQ52" s="223"/>
      <c r="BR52" s="226"/>
      <c r="BS52" s="223"/>
      <c r="BT52" s="226"/>
      <c r="BU52" s="187"/>
      <c r="BV52" s="116"/>
      <c r="BW52" s="168"/>
      <c r="BX52" s="56"/>
      <c r="BY52" s="55"/>
      <c r="BZ52" s="59"/>
      <c r="CA52" s="59"/>
      <c r="CB52" s="324"/>
      <c r="CC52" s="59"/>
      <c r="CD52" s="59"/>
      <c r="CE52" s="59"/>
      <c r="CF52" s="59"/>
      <c r="CG52" s="59"/>
      <c r="CH52" s="59"/>
      <c r="CI52" s="59"/>
      <c r="CJ52" s="328"/>
    </row>
    <row r="53" spans="1:88" ht="12.75">
      <c r="A53" s="262"/>
      <c r="B53" s="95">
        <v>43</v>
      </c>
      <c r="C53" s="90"/>
      <c r="D53" s="90"/>
      <c r="E53" s="90"/>
      <c r="F53" s="96"/>
      <c r="G53" s="96">
        <f ca="1" t="shared" si="8"/>
        <v>38405.922545023146</v>
      </c>
      <c r="H53" s="90"/>
      <c r="I53" s="90"/>
      <c r="J53" s="273"/>
      <c r="K53" s="273"/>
      <c r="L53" s="94" t="str">
        <f t="shared" si="0"/>
        <v> </v>
      </c>
      <c r="M53" s="94">
        <f t="shared" si="10"/>
        <v>38405.922545023146</v>
      </c>
      <c r="N53" s="55"/>
      <c r="O53" s="304" t="str">
        <f>IF($N53=0," ",VLOOKUP($N53,'Letter ID Stanine'!$A$2:$B$56,2))</f>
        <v> </v>
      </c>
      <c r="P53" s="56"/>
      <c r="Q53" s="302"/>
      <c r="R53" s="304" t="str">
        <f>IF($Q53=0," ",VLOOKUP($Q53,'Letter ID Stanine'!$A$2:$B$56,2))</f>
        <v> </v>
      </c>
      <c r="S53" s="56"/>
      <c r="T53" s="59"/>
      <c r="U53" s="304" t="str">
        <f>IF($T53=0," ",VLOOKUP($T53,'Letter ID Stanine'!$A$2:$B$56,2))</f>
        <v> </v>
      </c>
      <c r="V53" s="56"/>
      <c r="W53" s="59"/>
      <c r="X53" s="304" t="str">
        <f>IF($W53=0," ",VLOOKUP($W53,'Letter ID Stanine'!$A$2:$B$56,2))</f>
        <v> </v>
      </c>
      <c r="Y53" s="56"/>
      <c r="Z53" s="59"/>
      <c r="AA53" s="304" t="str">
        <f>IF($Z53=0," ",VLOOKUP($Z53,'Letter ID Stanine'!$A$2:$B$56,2))</f>
        <v> </v>
      </c>
      <c r="AB53" s="56"/>
      <c r="AC53" s="223"/>
      <c r="AD53" s="328">
        <f>IF($AC53=0,0,VLOOKUP($AC53,'CAP Stanine'!$A$2:$B$56,2))</f>
        <v>0</v>
      </c>
      <c r="AE53" s="101"/>
      <c r="AF53" s="101"/>
      <c r="AG53" s="169"/>
      <c r="AH53" s="168"/>
      <c r="AI53" s="168"/>
      <c r="AJ53" s="168"/>
      <c r="AK53" s="168"/>
      <c r="AL53" s="246"/>
      <c r="AM53" s="246"/>
      <c r="AN53" s="168"/>
      <c r="AO53" s="168"/>
      <c r="AP53" s="246"/>
      <c r="AQ53" s="246"/>
      <c r="AR53" s="169"/>
      <c r="AS53" s="303">
        <f t="shared" si="9"/>
        <v>5</v>
      </c>
      <c r="AT53" s="246"/>
      <c r="AU53" s="303">
        <f t="shared" si="9"/>
        <v>5</v>
      </c>
      <c r="AV53" s="246"/>
      <c r="AW53" s="303">
        <f t="shared" si="11"/>
        <v>5</v>
      </c>
      <c r="AX53" s="246"/>
      <c r="AY53" s="303">
        <f t="shared" si="12"/>
        <v>5</v>
      </c>
      <c r="AZ53" s="169"/>
      <c r="BA53" s="303">
        <f t="shared" si="13"/>
        <v>5</v>
      </c>
      <c r="BB53" s="246"/>
      <c r="BC53" s="303">
        <f t="shared" si="14"/>
        <v>5</v>
      </c>
      <c r="BD53" s="246"/>
      <c r="BE53" s="303">
        <f t="shared" si="6"/>
        <v>5</v>
      </c>
      <c r="BF53" s="246"/>
      <c r="BG53" s="303">
        <f t="shared" si="7"/>
        <v>5</v>
      </c>
      <c r="BH53" s="292"/>
      <c r="BI53" s="55"/>
      <c r="BJ53" s="167" t="str">
        <f>IF(BI53=0," ",IF($I53="F",VLOOKUP(BI53,'BURT-Word-Age-Bands'!$A$1:$H$82,4),VLOOKUP(BI53,'BURT-Word-Age-Bands'!$A$1:$H$82,7)))</f>
        <v> </v>
      </c>
      <c r="BK53" s="59"/>
      <c r="BL53" s="167" t="str">
        <f>IF(BK53=0," ",IF($I53="F",VLOOKUP(BK53,'BURT-Word-Age-Bands'!$A$1:$H$82,4),VLOOKUP(BK53,'BURT-Word-Age-Bands'!$A$1:$H$82,7)))</f>
        <v> </v>
      </c>
      <c r="BM53" s="59"/>
      <c r="BN53" s="167" t="str">
        <f>IF(BM53=0," ",IF($I53="F",VLOOKUP(BM53,'BURT-Word-Age-Bands'!$A$1:$H$82,4),VLOOKUP(BM53,'BURT-Word-Age-Bands'!$A$1:$H$82,7)))</f>
        <v> </v>
      </c>
      <c r="BO53" s="59"/>
      <c r="BP53" s="167" t="str">
        <f>IF(BO53=0," ",IF($I53="F",VLOOKUP(BO53,'BURT-Word-Age-Bands'!$A$1:$H$82,4),VLOOKUP(BO53,'BURT-Word-Age-Bands'!$A$1:$H$82,7)))</f>
        <v> </v>
      </c>
      <c r="BQ53" s="223"/>
      <c r="BR53" s="226"/>
      <c r="BS53" s="223"/>
      <c r="BT53" s="226"/>
      <c r="BU53" s="187"/>
      <c r="BV53" s="116"/>
      <c r="BW53" s="168"/>
      <c r="BX53" s="56"/>
      <c r="BY53" s="55"/>
      <c r="BZ53" s="59"/>
      <c r="CA53" s="59"/>
      <c r="CB53" s="324"/>
      <c r="CC53" s="59"/>
      <c r="CD53" s="59"/>
      <c r="CE53" s="59"/>
      <c r="CF53" s="59"/>
      <c r="CG53" s="59"/>
      <c r="CH53" s="59"/>
      <c r="CI53" s="59"/>
      <c r="CJ53" s="328"/>
    </row>
    <row r="54" spans="1:88" ht="12.75">
      <c r="A54" s="262"/>
      <c r="B54" s="95">
        <v>44</v>
      </c>
      <c r="C54" s="90"/>
      <c r="D54" s="90"/>
      <c r="E54" s="90"/>
      <c r="F54" s="96"/>
      <c r="G54" s="96">
        <f ca="1" t="shared" si="8"/>
        <v>38405.922545023146</v>
      </c>
      <c r="H54" s="90"/>
      <c r="I54" s="90"/>
      <c r="J54" s="273"/>
      <c r="K54" s="273"/>
      <c r="L54" s="94" t="str">
        <f t="shared" si="0"/>
        <v> </v>
      </c>
      <c r="M54" s="94">
        <f t="shared" si="10"/>
        <v>38405.922545023146</v>
      </c>
      <c r="N54" s="55"/>
      <c r="O54" s="304" t="str">
        <f>IF($N54=0," ",VLOOKUP($N54,'Letter ID Stanine'!$A$2:$B$56,2))</f>
        <v> </v>
      </c>
      <c r="P54" s="56"/>
      <c r="Q54" s="302"/>
      <c r="R54" s="304" t="str">
        <f>IF($Q54=0," ",VLOOKUP($Q54,'Letter ID Stanine'!$A$2:$B$56,2))</f>
        <v> </v>
      </c>
      <c r="S54" s="56"/>
      <c r="T54" s="59"/>
      <c r="U54" s="304" t="str">
        <f>IF($T54=0," ",VLOOKUP($T54,'Letter ID Stanine'!$A$2:$B$56,2))</f>
        <v> </v>
      </c>
      <c r="V54" s="56"/>
      <c r="W54" s="59"/>
      <c r="X54" s="304" t="str">
        <f>IF($W54=0," ",VLOOKUP($W54,'Letter ID Stanine'!$A$2:$B$56,2))</f>
        <v> </v>
      </c>
      <c r="Y54" s="56"/>
      <c r="Z54" s="59"/>
      <c r="AA54" s="304" t="str">
        <f>IF($Z54=0," ",VLOOKUP($Z54,'Letter ID Stanine'!$A$2:$B$56,2))</f>
        <v> </v>
      </c>
      <c r="AB54" s="56"/>
      <c r="AC54" s="223"/>
      <c r="AD54" s="328">
        <f>IF($AC54=0,0,VLOOKUP($AC54,'CAP Stanine'!$A$2:$B$56,2))</f>
        <v>0</v>
      </c>
      <c r="AE54" s="101"/>
      <c r="AF54" s="101"/>
      <c r="AG54" s="169"/>
      <c r="AH54" s="168"/>
      <c r="AI54" s="168"/>
      <c r="AJ54" s="168"/>
      <c r="AK54" s="168"/>
      <c r="AL54" s="246"/>
      <c r="AM54" s="246"/>
      <c r="AN54" s="168"/>
      <c r="AO54" s="168"/>
      <c r="AP54" s="246"/>
      <c r="AQ54" s="246"/>
      <c r="AR54" s="169"/>
      <c r="AS54" s="303">
        <f t="shared" si="9"/>
        <v>5</v>
      </c>
      <c r="AT54" s="246"/>
      <c r="AU54" s="303">
        <f t="shared" si="9"/>
        <v>5</v>
      </c>
      <c r="AV54" s="246"/>
      <c r="AW54" s="303">
        <f t="shared" si="11"/>
        <v>5</v>
      </c>
      <c r="AX54" s="246"/>
      <c r="AY54" s="303">
        <f t="shared" si="12"/>
        <v>5</v>
      </c>
      <c r="AZ54" s="169"/>
      <c r="BA54" s="303">
        <f t="shared" si="13"/>
        <v>5</v>
      </c>
      <c r="BB54" s="246"/>
      <c r="BC54" s="303">
        <f t="shared" si="14"/>
        <v>5</v>
      </c>
      <c r="BD54" s="246"/>
      <c r="BE54" s="303">
        <f t="shared" si="6"/>
        <v>5</v>
      </c>
      <c r="BF54" s="246"/>
      <c r="BG54" s="303">
        <f t="shared" si="7"/>
        <v>5</v>
      </c>
      <c r="BH54" s="292"/>
      <c r="BI54" s="55"/>
      <c r="BJ54" s="167" t="str">
        <f>IF(BI54=0," ",IF($I54="F",VLOOKUP(BI54,'BURT-Word-Age-Bands'!$A$1:$H$82,4),VLOOKUP(BI54,'BURT-Word-Age-Bands'!$A$1:$H$82,7)))</f>
        <v> </v>
      </c>
      <c r="BK54" s="59"/>
      <c r="BL54" s="167" t="str">
        <f>IF(BK54=0," ",IF($I54="F",VLOOKUP(BK54,'BURT-Word-Age-Bands'!$A$1:$H$82,4),VLOOKUP(BK54,'BURT-Word-Age-Bands'!$A$1:$H$82,7)))</f>
        <v> </v>
      </c>
      <c r="BM54" s="59"/>
      <c r="BN54" s="167" t="str">
        <f>IF(BM54=0," ",IF($I54="F",VLOOKUP(BM54,'BURT-Word-Age-Bands'!$A$1:$H$82,4),VLOOKUP(BM54,'BURT-Word-Age-Bands'!$A$1:$H$82,7)))</f>
        <v> </v>
      </c>
      <c r="BO54" s="59"/>
      <c r="BP54" s="167" t="str">
        <f>IF(BO54=0," ",IF($I54="F",VLOOKUP(BO54,'BURT-Word-Age-Bands'!$A$1:$H$82,4),VLOOKUP(BO54,'BURT-Word-Age-Bands'!$A$1:$H$82,7)))</f>
        <v> </v>
      </c>
      <c r="BQ54" s="223"/>
      <c r="BR54" s="226"/>
      <c r="BS54" s="223"/>
      <c r="BT54" s="226"/>
      <c r="BU54" s="187"/>
      <c r="BV54" s="116"/>
      <c r="BW54" s="168"/>
      <c r="BX54" s="56"/>
      <c r="BY54" s="55"/>
      <c r="BZ54" s="59"/>
      <c r="CA54" s="59"/>
      <c r="CB54" s="324"/>
      <c r="CC54" s="59"/>
      <c r="CD54" s="59"/>
      <c r="CE54" s="59"/>
      <c r="CF54" s="59"/>
      <c r="CG54" s="59"/>
      <c r="CH54" s="59"/>
      <c r="CI54" s="59"/>
      <c r="CJ54" s="328"/>
    </row>
    <row r="55" spans="1:88" ht="12.75">
      <c r="A55" s="262"/>
      <c r="B55" s="95">
        <v>45</v>
      </c>
      <c r="C55" s="90"/>
      <c r="D55" s="90"/>
      <c r="E55" s="90"/>
      <c r="F55" s="96"/>
      <c r="G55" s="96">
        <f ca="1" t="shared" si="8"/>
        <v>38405.922545023146</v>
      </c>
      <c r="H55" s="90"/>
      <c r="I55" s="90"/>
      <c r="J55" s="273"/>
      <c r="K55" s="273"/>
      <c r="L55" s="94" t="str">
        <f t="shared" si="0"/>
        <v> </v>
      </c>
      <c r="M55" s="94">
        <f t="shared" si="10"/>
        <v>38405.922545023146</v>
      </c>
      <c r="N55" s="55"/>
      <c r="O55" s="304" t="str">
        <f>IF($N55=0," ",VLOOKUP($N55,'Letter ID Stanine'!$A$2:$B$56,2))</f>
        <v> </v>
      </c>
      <c r="P55" s="56"/>
      <c r="Q55" s="302"/>
      <c r="R55" s="304" t="str">
        <f>IF($Q55=0," ",VLOOKUP($Q55,'Letter ID Stanine'!$A$2:$B$56,2))</f>
        <v> </v>
      </c>
      <c r="S55" s="56"/>
      <c r="T55" s="59"/>
      <c r="U55" s="304" t="str">
        <f>IF($T55=0," ",VLOOKUP($T55,'Letter ID Stanine'!$A$2:$B$56,2))</f>
        <v> </v>
      </c>
      <c r="V55" s="56"/>
      <c r="W55" s="59"/>
      <c r="X55" s="304" t="str">
        <f>IF($W55=0," ",VLOOKUP($W55,'Letter ID Stanine'!$A$2:$B$56,2))</f>
        <v> </v>
      </c>
      <c r="Y55" s="56"/>
      <c r="Z55" s="59"/>
      <c r="AA55" s="304" t="str">
        <f>IF($Z55=0," ",VLOOKUP($Z55,'Letter ID Stanine'!$A$2:$B$56,2))</f>
        <v> </v>
      </c>
      <c r="AB55" s="56"/>
      <c r="AC55" s="223"/>
      <c r="AD55" s="328">
        <f>IF($AC55=0,0,VLOOKUP($AC55,'CAP Stanine'!$A$2:$B$56,2))</f>
        <v>0</v>
      </c>
      <c r="AE55" s="101"/>
      <c r="AF55" s="101"/>
      <c r="AG55" s="169"/>
      <c r="AH55" s="168"/>
      <c r="AI55" s="168"/>
      <c r="AJ55" s="168"/>
      <c r="AK55" s="168"/>
      <c r="AL55" s="246"/>
      <c r="AM55" s="246"/>
      <c r="AN55" s="168"/>
      <c r="AO55" s="168"/>
      <c r="AP55" s="246"/>
      <c r="AQ55" s="246"/>
      <c r="AR55" s="169"/>
      <c r="AS55" s="303">
        <f t="shared" si="9"/>
        <v>5</v>
      </c>
      <c r="AT55" s="246"/>
      <c r="AU55" s="303">
        <f t="shared" si="9"/>
        <v>5</v>
      </c>
      <c r="AV55" s="246"/>
      <c r="AW55" s="303">
        <f t="shared" si="11"/>
        <v>5</v>
      </c>
      <c r="AX55" s="246"/>
      <c r="AY55" s="303">
        <f t="shared" si="12"/>
        <v>5</v>
      </c>
      <c r="AZ55" s="169"/>
      <c r="BA55" s="303">
        <f t="shared" si="13"/>
        <v>5</v>
      </c>
      <c r="BB55" s="246"/>
      <c r="BC55" s="303">
        <f t="shared" si="14"/>
        <v>5</v>
      </c>
      <c r="BD55" s="246"/>
      <c r="BE55" s="303">
        <f t="shared" si="6"/>
        <v>5</v>
      </c>
      <c r="BF55" s="246"/>
      <c r="BG55" s="303">
        <f t="shared" si="7"/>
        <v>5</v>
      </c>
      <c r="BH55" s="293"/>
      <c r="BI55" s="55"/>
      <c r="BJ55" s="167" t="str">
        <f>IF(BI55=0," ",IF($I55="F",VLOOKUP(BI55,'BURT-Word-Age-Bands'!$A$1:$H$82,4),VLOOKUP(BI55,'BURT-Word-Age-Bands'!$A$1:$H$82,7)))</f>
        <v> </v>
      </c>
      <c r="BK55" s="59"/>
      <c r="BL55" s="167" t="str">
        <f>IF(BK55=0," ",IF($I55="F",VLOOKUP(BK55,'BURT-Word-Age-Bands'!$A$1:$H$82,4),VLOOKUP(BK55,'BURT-Word-Age-Bands'!$A$1:$H$82,7)))</f>
        <v> </v>
      </c>
      <c r="BM55" s="59"/>
      <c r="BN55" s="167" t="str">
        <f>IF(BM55=0," ",IF($I55="F",VLOOKUP(BM55,'BURT-Word-Age-Bands'!$A$1:$H$82,4),VLOOKUP(BM55,'BURT-Word-Age-Bands'!$A$1:$H$82,7)))</f>
        <v> </v>
      </c>
      <c r="BO55" s="59"/>
      <c r="BP55" s="167" t="str">
        <f>IF(BO55=0," ",IF($I55="F",VLOOKUP(BO55,'BURT-Word-Age-Bands'!$A$1:$H$82,4),VLOOKUP(BO55,'BURT-Word-Age-Bands'!$A$1:$H$82,7)))</f>
        <v> </v>
      </c>
      <c r="BQ55" s="223"/>
      <c r="BR55" s="226"/>
      <c r="BS55" s="223"/>
      <c r="BT55" s="226"/>
      <c r="BU55" s="187"/>
      <c r="BV55" s="116"/>
      <c r="BW55" s="168"/>
      <c r="BX55" s="56"/>
      <c r="BY55" s="55"/>
      <c r="BZ55" s="59"/>
      <c r="CA55" s="59"/>
      <c r="CB55" s="324"/>
      <c r="CC55" s="59"/>
      <c r="CD55" s="59"/>
      <c r="CE55" s="59"/>
      <c r="CF55" s="59"/>
      <c r="CG55" s="59"/>
      <c r="CH55" s="59"/>
      <c r="CI55" s="59"/>
      <c r="CJ55" s="328"/>
    </row>
    <row r="56" spans="1:88" ht="12.75">
      <c r="A56" s="262"/>
      <c r="B56" s="95">
        <v>46</v>
      </c>
      <c r="C56" s="90"/>
      <c r="D56" s="90"/>
      <c r="E56" s="90"/>
      <c r="F56" s="96"/>
      <c r="G56" s="96">
        <f ca="1" t="shared" si="8"/>
        <v>38405.922545023146</v>
      </c>
      <c r="H56" s="90"/>
      <c r="I56" s="90"/>
      <c r="J56" s="273"/>
      <c r="K56" s="273"/>
      <c r="L56" s="94" t="str">
        <f t="shared" si="0"/>
        <v> </v>
      </c>
      <c r="M56" s="94">
        <f t="shared" si="10"/>
        <v>38405.922545023146</v>
      </c>
      <c r="N56" s="55"/>
      <c r="O56" s="304" t="str">
        <f>IF($N56=0," ",VLOOKUP($N56,'Letter ID Stanine'!$A$2:$B$56,2))</f>
        <v> </v>
      </c>
      <c r="P56" s="56"/>
      <c r="Q56" s="302"/>
      <c r="R56" s="304" t="str">
        <f>IF($Q56=0," ",VLOOKUP($Q56,'Letter ID Stanine'!$A$2:$B$56,2))</f>
        <v> </v>
      </c>
      <c r="S56" s="56"/>
      <c r="T56" s="59"/>
      <c r="U56" s="304" t="str">
        <f>IF($T56=0," ",VLOOKUP($T56,'Letter ID Stanine'!$A$2:$B$56,2))</f>
        <v> </v>
      </c>
      <c r="V56" s="56"/>
      <c r="W56" s="59"/>
      <c r="X56" s="304" t="str">
        <f>IF($W56=0," ",VLOOKUP($W56,'Letter ID Stanine'!$A$2:$B$56,2))</f>
        <v> </v>
      </c>
      <c r="Y56" s="56"/>
      <c r="Z56" s="59"/>
      <c r="AA56" s="304" t="str">
        <f>IF($Z56=0," ",VLOOKUP($Z56,'Letter ID Stanine'!$A$2:$B$56,2))</f>
        <v> </v>
      </c>
      <c r="AB56" s="56"/>
      <c r="AC56" s="223"/>
      <c r="AD56" s="328">
        <f>IF($AC56=0,0,VLOOKUP($AC56,'CAP Stanine'!$A$2:$B$56,2))</f>
        <v>0</v>
      </c>
      <c r="AE56" s="101"/>
      <c r="AF56" s="101"/>
      <c r="AG56" s="169"/>
      <c r="AH56" s="168"/>
      <c r="AI56" s="168"/>
      <c r="AJ56" s="168"/>
      <c r="AK56" s="168"/>
      <c r="AL56" s="246"/>
      <c r="AM56" s="246"/>
      <c r="AN56" s="168"/>
      <c r="AO56" s="168"/>
      <c r="AP56" s="246"/>
      <c r="AQ56" s="246"/>
      <c r="AR56" s="169"/>
      <c r="AS56" s="303">
        <f t="shared" si="9"/>
        <v>5</v>
      </c>
      <c r="AT56" s="246"/>
      <c r="AU56" s="303">
        <f t="shared" si="9"/>
        <v>5</v>
      </c>
      <c r="AV56" s="246"/>
      <c r="AW56" s="303">
        <f t="shared" si="11"/>
        <v>5</v>
      </c>
      <c r="AX56" s="246"/>
      <c r="AY56" s="303">
        <f t="shared" si="12"/>
        <v>5</v>
      </c>
      <c r="AZ56" s="169"/>
      <c r="BA56" s="303">
        <f t="shared" si="13"/>
        <v>5</v>
      </c>
      <c r="BB56" s="246"/>
      <c r="BC56" s="303">
        <f t="shared" si="14"/>
        <v>5</v>
      </c>
      <c r="BD56" s="246"/>
      <c r="BE56" s="303">
        <f t="shared" si="6"/>
        <v>5</v>
      </c>
      <c r="BF56" s="246"/>
      <c r="BG56" s="303">
        <f t="shared" si="7"/>
        <v>5</v>
      </c>
      <c r="BH56" s="293"/>
      <c r="BI56" s="55"/>
      <c r="BJ56" s="167" t="str">
        <f>IF(BI56=0," ",IF($I56="F",VLOOKUP(BI56,'BURT-Word-Age-Bands'!$A$1:$H$82,4),VLOOKUP(BI56,'BURT-Word-Age-Bands'!$A$1:$H$82,7)))</f>
        <v> </v>
      </c>
      <c r="BK56" s="59"/>
      <c r="BL56" s="167" t="str">
        <f>IF(BK56=0," ",IF($I56="F",VLOOKUP(BK56,'BURT-Word-Age-Bands'!$A$1:$H$82,4),VLOOKUP(BK56,'BURT-Word-Age-Bands'!$A$1:$H$82,7)))</f>
        <v> </v>
      </c>
      <c r="BM56" s="59"/>
      <c r="BN56" s="167" t="str">
        <f>IF(BM56=0," ",IF($I56="F",VLOOKUP(BM56,'BURT-Word-Age-Bands'!$A$1:$H$82,4),VLOOKUP(BM56,'BURT-Word-Age-Bands'!$A$1:$H$82,7)))</f>
        <v> </v>
      </c>
      <c r="BO56" s="59"/>
      <c r="BP56" s="167" t="str">
        <f>IF(BO56=0," ",IF($I56="F",VLOOKUP(BO56,'BURT-Word-Age-Bands'!$A$1:$H$82,4),VLOOKUP(BO56,'BURT-Word-Age-Bands'!$A$1:$H$82,7)))</f>
        <v> </v>
      </c>
      <c r="BQ56" s="223"/>
      <c r="BR56" s="226"/>
      <c r="BS56" s="223"/>
      <c r="BT56" s="226"/>
      <c r="BU56" s="187"/>
      <c r="BV56" s="116"/>
      <c r="BW56" s="168"/>
      <c r="BX56" s="56"/>
      <c r="BY56" s="55"/>
      <c r="BZ56" s="59"/>
      <c r="CA56" s="59"/>
      <c r="CB56" s="324"/>
      <c r="CC56" s="59"/>
      <c r="CD56" s="59"/>
      <c r="CE56" s="59"/>
      <c r="CF56" s="59"/>
      <c r="CG56" s="59"/>
      <c r="CH56" s="59"/>
      <c r="CI56" s="59"/>
      <c r="CJ56" s="328"/>
    </row>
    <row r="57" spans="1:88" ht="12.75">
      <c r="A57" s="262"/>
      <c r="B57" s="95">
        <v>47</v>
      </c>
      <c r="C57" s="90"/>
      <c r="D57" s="90"/>
      <c r="E57" s="90"/>
      <c r="F57" s="96"/>
      <c r="G57" s="96">
        <f ca="1" t="shared" si="8"/>
        <v>38405.922545023146</v>
      </c>
      <c r="H57" s="90"/>
      <c r="I57" s="90"/>
      <c r="J57" s="273"/>
      <c r="K57" s="273"/>
      <c r="L57" s="94" t="str">
        <f t="shared" si="0"/>
        <v> </v>
      </c>
      <c r="M57" s="94">
        <f t="shared" si="10"/>
        <v>38405.922545023146</v>
      </c>
      <c r="N57" s="55"/>
      <c r="O57" s="304" t="str">
        <f>IF($N57=0," ",VLOOKUP($N57,'Letter ID Stanine'!$A$2:$B$56,2))</f>
        <v> </v>
      </c>
      <c r="P57" s="56"/>
      <c r="Q57" s="302"/>
      <c r="R57" s="304" t="str">
        <f>IF($Q57=0," ",VLOOKUP($Q57,'Letter ID Stanine'!$A$2:$B$56,2))</f>
        <v> </v>
      </c>
      <c r="S57" s="56"/>
      <c r="T57" s="59"/>
      <c r="U57" s="304" t="str">
        <f>IF($T57=0," ",VLOOKUP($T57,'Letter ID Stanine'!$A$2:$B$56,2))</f>
        <v> </v>
      </c>
      <c r="V57" s="56"/>
      <c r="W57" s="59"/>
      <c r="X57" s="304" t="str">
        <f>IF($W57=0," ",VLOOKUP($W57,'Letter ID Stanine'!$A$2:$B$56,2))</f>
        <v> </v>
      </c>
      <c r="Y57" s="56"/>
      <c r="Z57" s="59"/>
      <c r="AA57" s="304" t="str">
        <f>IF($Z57=0," ",VLOOKUP($Z57,'Letter ID Stanine'!$A$2:$B$56,2))</f>
        <v> </v>
      </c>
      <c r="AB57" s="56"/>
      <c r="AC57" s="223"/>
      <c r="AD57" s="328">
        <f>IF($AC57=0,0,VLOOKUP($AC57,'CAP Stanine'!$A$2:$B$56,2))</f>
        <v>0</v>
      </c>
      <c r="AE57" s="101"/>
      <c r="AF57" s="101"/>
      <c r="AG57" s="169"/>
      <c r="AH57" s="168"/>
      <c r="AI57" s="168"/>
      <c r="AJ57" s="168"/>
      <c r="AK57" s="168"/>
      <c r="AL57" s="246"/>
      <c r="AM57" s="246"/>
      <c r="AN57" s="168"/>
      <c r="AO57" s="168"/>
      <c r="AP57" s="246"/>
      <c r="AQ57" s="246"/>
      <c r="AR57" s="169"/>
      <c r="AS57" s="303">
        <f t="shared" si="9"/>
        <v>5</v>
      </c>
      <c r="AT57" s="246"/>
      <c r="AU57" s="303">
        <f t="shared" si="9"/>
        <v>5</v>
      </c>
      <c r="AV57" s="246"/>
      <c r="AW57" s="303">
        <f t="shared" si="11"/>
        <v>5</v>
      </c>
      <c r="AX57" s="246"/>
      <c r="AY57" s="303">
        <f t="shared" si="12"/>
        <v>5</v>
      </c>
      <c r="AZ57" s="169"/>
      <c r="BA57" s="303">
        <f t="shared" si="13"/>
        <v>5</v>
      </c>
      <c r="BB57" s="246"/>
      <c r="BC57" s="303">
        <f t="shared" si="14"/>
        <v>5</v>
      </c>
      <c r="BD57" s="246"/>
      <c r="BE57" s="303">
        <f t="shared" si="6"/>
        <v>5</v>
      </c>
      <c r="BF57" s="246"/>
      <c r="BG57" s="303">
        <f t="shared" si="7"/>
        <v>5</v>
      </c>
      <c r="BH57" s="293"/>
      <c r="BI57" s="55"/>
      <c r="BJ57" s="167" t="str">
        <f>IF(BI57=0," ",IF($I57="F",VLOOKUP(BI57,'BURT-Word-Age-Bands'!$A$1:$H$82,4),VLOOKUP(BI57,'BURT-Word-Age-Bands'!$A$1:$H$82,7)))</f>
        <v> </v>
      </c>
      <c r="BK57" s="59"/>
      <c r="BL57" s="167" t="str">
        <f>IF(BK57=0," ",IF($I57="F",VLOOKUP(BK57,'BURT-Word-Age-Bands'!$A$1:$H$82,4),VLOOKUP(BK57,'BURT-Word-Age-Bands'!$A$1:$H$82,7)))</f>
        <v> </v>
      </c>
      <c r="BM57" s="59"/>
      <c r="BN57" s="167" t="str">
        <f>IF(BM57=0," ",IF($I57="F",VLOOKUP(BM57,'BURT-Word-Age-Bands'!$A$1:$H$82,4),VLOOKUP(BM57,'BURT-Word-Age-Bands'!$A$1:$H$82,7)))</f>
        <v> </v>
      </c>
      <c r="BO57" s="59"/>
      <c r="BP57" s="167" t="str">
        <f>IF(BO57=0," ",IF($I57="F",VLOOKUP(BO57,'BURT-Word-Age-Bands'!$A$1:$H$82,4),VLOOKUP(BO57,'BURT-Word-Age-Bands'!$A$1:$H$82,7)))</f>
        <v> </v>
      </c>
      <c r="BQ57" s="223"/>
      <c r="BR57" s="226"/>
      <c r="BS57" s="223"/>
      <c r="BT57" s="226"/>
      <c r="BU57" s="187"/>
      <c r="BV57" s="116"/>
      <c r="BW57" s="168"/>
      <c r="BX57" s="56"/>
      <c r="BY57" s="55"/>
      <c r="BZ57" s="59"/>
      <c r="CA57" s="59"/>
      <c r="CB57" s="324"/>
      <c r="CC57" s="59"/>
      <c r="CD57" s="59"/>
      <c r="CE57" s="59"/>
      <c r="CF57" s="59"/>
      <c r="CG57" s="59"/>
      <c r="CH57" s="59"/>
      <c r="CI57" s="59"/>
      <c r="CJ57" s="328"/>
    </row>
    <row r="58" spans="1:88" ht="12.75">
      <c r="A58" s="262"/>
      <c r="B58" s="95">
        <v>48</v>
      </c>
      <c r="C58" s="90"/>
      <c r="D58" s="90"/>
      <c r="E58" s="90"/>
      <c r="F58" s="96"/>
      <c r="G58" s="96">
        <f ca="1" t="shared" si="8"/>
        <v>38405.922545023146</v>
      </c>
      <c r="H58" s="90"/>
      <c r="I58" s="90"/>
      <c r="J58" s="273"/>
      <c r="K58" s="273"/>
      <c r="L58" s="94" t="str">
        <f t="shared" si="0"/>
        <v> </v>
      </c>
      <c r="M58" s="94">
        <f t="shared" si="10"/>
        <v>38405.922545023146</v>
      </c>
      <c r="N58" s="55"/>
      <c r="O58" s="304" t="str">
        <f>IF($N58=0," ",VLOOKUP($N58,'Letter ID Stanine'!$A$2:$B$56,2))</f>
        <v> </v>
      </c>
      <c r="P58" s="56"/>
      <c r="Q58" s="302"/>
      <c r="R58" s="304" t="str">
        <f>IF($Q58=0," ",VLOOKUP($Q58,'Letter ID Stanine'!$A$2:$B$56,2))</f>
        <v> </v>
      </c>
      <c r="S58" s="56"/>
      <c r="T58" s="59"/>
      <c r="U58" s="304" t="str">
        <f>IF($T58=0," ",VLOOKUP($T58,'Letter ID Stanine'!$A$2:$B$56,2))</f>
        <v> </v>
      </c>
      <c r="V58" s="56"/>
      <c r="W58" s="59"/>
      <c r="X58" s="304" t="str">
        <f>IF($W58=0," ",VLOOKUP($W58,'Letter ID Stanine'!$A$2:$B$56,2))</f>
        <v> </v>
      </c>
      <c r="Y58" s="56"/>
      <c r="Z58" s="59"/>
      <c r="AA58" s="304" t="str">
        <f>IF($Z58=0," ",VLOOKUP($Z58,'Letter ID Stanine'!$A$2:$B$56,2))</f>
        <v> </v>
      </c>
      <c r="AB58" s="56"/>
      <c r="AC58" s="223"/>
      <c r="AD58" s="328">
        <f>IF($AC58=0,0,VLOOKUP($AC58,'CAP Stanine'!$A$2:$B$56,2))</f>
        <v>0</v>
      </c>
      <c r="AE58" s="101"/>
      <c r="AF58" s="101"/>
      <c r="AG58" s="169"/>
      <c r="AH58" s="168"/>
      <c r="AI58" s="168"/>
      <c r="AJ58" s="168"/>
      <c r="AK58" s="168"/>
      <c r="AL58" s="246"/>
      <c r="AM58" s="246"/>
      <c r="AN58" s="168"/>
      <c r="AO58" s="168"/>
      <c r="AP58" s="246"/>
      <c r="AQ58" s="246"/>
      <c r="AR58" s="169"/>
      <c r="AS58" s="303">
        <f t="shared" si="9"/>
        <v>5</v>
      </c>
      <c r="AT58" s="246"/>
      <c r="AU58" s="303">
        <f t="shared" si="9"/>
        <v>5</v>
      </c>
      <c r="AV58" s="246"/>
      <c r="AW58" s="303">
        <f t="shared" si="11"/>
        <v>5</v>
      </c>
      <c r="AX58" s="246"/>
      <c r="AY58" s="303">
        <f t="shared" si="12"/>
        <v>5</v>
      </c>
      <c r="AZ58" s="169"/>
      <c r="BA58" s="303">
        <f t="shared" si="13"/>
        <v>5</v>
      </c>
      <c r="BB58" s="246"/>
      <c r="BC58" s="303">
        <f t="shared" si="14"/>
        <v>5</v>
      </c>
      <c r="BD58" s="246"/>
      <c r="BE58" s="303">
        <f t="shared" si="6"/>
        <v>5</v>
      </c>
      <c r="BF58" s="246"/>
      <c r="BG58" s="303">
        <f t="shared" si="7"/>
        <v>5</v>
      </c>
      <c r="BH58" s="293"/>
      <c r="BI58" s="55"/>
      <c r="BJ58" s="167" t="str">
        <f>IF(BI58=0," ",IF($I58="F",VLOOKUP(BI58,'BURT-Word-Age-Bands'!$A$1:$H$82,4),VLOOKUP(BI58,'BURT-Word-Age-Bands'!$A$1:$H$82,7)))</f>
        <v> </v>
      </c>
      <c r="BK58" s="59"/>
      <c r="BL58" s="167" t="str">
        <f>IF(BK58=0," ",IF($I58="F",VLOOKUP(BK58,'BURT-Word-Age-Bands'!$A$1:$H$82,4),VLOOKUP(BK58,'BURT-Word-Age-Bands'!$A$1:$H$82,7)))</f>
        <v> </v>
      </c>
      <c r="BM58" s="59"/>
      <c r="BN58" s="167" t="str">
        <f>IF(BM58=0," ",IF($I58="F",VLOOKUP(BM58,'BURT-Word-Age-Bands'!$A$1:$H$82,4),VLOOKUP(BM58,'BURT-Word-Age-Bands'!$A$1:$H$82,7)))</f>
        <v> </v>
      </c>
      <c r="BO58" s="59"/>
      <c r="BP58" s="167" t="str">
        <f>IF(BO58=0," ",IF($I58="F",VLOOKUP(BO58,'BURT-Word-Age-Bands'!$A$1:$H$82,4),VLOOKUP(BO58,'BURT-Word-Age-Bands'!$A$1:$H$82,7)))</f>
        <v> </v>
      </c>
      <c r="BQ58" s="223"/>
      <c r="BR58" s="226"/>
      <c r="BS58" s="223"/>
      <c r="BT58" s="226"/>
      <c r="BU58" s="187"/>
      <c r="BV58" s="116"/>
      <c r="BW58" s="168"/>
      <c r="BX58" s="56"/>
      <c r="BY58" s="55"/>
      <c r="BZ58" s="59"/>
      <c r="CA58" s="59"/>
      <c r="CB58" s="324"/>
      <c r="CC58" s="59"/>
      <c r="CD58" s="59"/>
      <c r="CE58" s="59"/>
      <c r="CF58" s="59"/>
      <c r="CG58" s="59"/>
      <c r="CH58" s="59"/>
      <c r="CI58" s="59"/>
      <c r="CJ58" s="328"/>
    </row>
    <row r="59" spans="1:88" ht="12.75">
      <c r="A59" s="262"/>
      <c r="B59" s="95">
        <v>49</v>
      </c>
      <c r="C59" s="90"/>
      <c r="D59" s="90"/>
      <c r="E59" s="90"/>
      <c r="F59" s="96"/>
      <c r="G59" s="96">
        <f ca="1" t="shared" si="8"/>
        <v>38405.922545023146</v>
      </c>
      <c r="H59" s="90"/>
      <c r="I59" s="90"/>
      <c r="J59" s="273"/>
      <c r="K59" s="273"/>
      <c r="L59" s="94" t="str">
        <f t="shared" si="0"/>
        <v> </v>
      </c>
      <c r="M59" s="94">
        <f t="shared" si="10"/>
        <v>38405.922545023146</v>
      </c>
      <c r="N59" s="55"/>
      <c r="O59" s="304" t="str">
        <f>IF($N59=0," ",VLOOKUP($N59,'Letter ID Stanine'!$A$2:$B$56,2))</f>
        <v> </v>
      </c>
      <c r="P59" s="56"/>
      <c r="Q59" s="302"/>
      <c r="R59" s="304" t="str">
        <f>IF($Q59=0," ",VLOOKUP($Q59,'Letter ID Stanine'!$A$2:$B$56,2))</f>
        <v> </v>
      </c>
      <c r="S59" s="56"/>
      <c r="T59" s="59"/>
      <c r="U59" s="304" t="str">
        <f>IF($T59=0," ",VLOOKUP($T59,'Letter ID Stanine'!$A$2:$B$56,2))</f>
        <v> </v>
      </c>
      <c r="V59" s="56"/>
      <c r="W59" s="59"/>
      <c r="X59" s="304" t="str">
        <f>IF($W59=0," ",VLOOKUP($W59,'Letter ID Stanine'!$A$2:$B$56,2))</f>
        <v> </v>
      </c>
      <c r="Y59" s="56"/>
      <c r="Z59" s="59"/>
      <c r="AA59" s="304" t="str">
        <f>IF($Z59=0," ",VLOOKUP($Z59,'Letter ID Stanine'!$A$2:$B$56,2))</f>
        <v> </v>
      </c>
      <c r="AB59" s="56"/>
      <c r="AC59" s="223"/>
      <c r="AD59" s="328">
        <f>IF($AC59=0,0,VLOOKUP($AC59,'CAP Stanine'!$A$2:$B$56,2))</f>
        <v>0</v>
      </c>
      <c r="AE59" s="101"/>
      <c r="AF59" s="101"/>
      <c r="AG59" s="169"/>
      <c r="AH59" s="168"/>
      <c r="AI59" s="168"/>
      <c r="AJ59" s="168"/>
      <c r="AK59" s="168"/>
      <c r="AL59" s="246"/>
      <c r="AM59" s="246"/>
      <c r="AN59" s="168"/>
      <c r="AO59" s="168"/>
      <c r="AP59" s="246"/>
      <c r="AQ59" s="246"/>
      <c r="AR59" s="169"/>
      <c r="AS59" s="303">
        <f t="shared" si="9"/>
        <v>5</v>
      </c>
      <c r="AT59" s="246"/>
      <c r="AU59" s="303">
        <f t="shared" si="9"/>
        <v>5</v>
      </c>
      <c r="AV59" s="246"/>
      <c r="AW59" s="303">
        <f t="shared" si="11"/>
        <v>5</v>
      </c>
      <c r="AX59" s="246"/>
      <c r="AY59" s="303">
        <f t="shared" si="12"/>
        <v>5</v>
      </c>
      <c r="AZ59" s="169"/>
      <c r="BA59" s="303">
        <f t="shared" si="13"/>
        <v>5</v>
      </c>
      <c r="BB59" s="246"/>
      <c r="BC59" s="303">
        <f t="shared" si="14"/>
        <v>5</v>
      </c>
      <c r="BD59" s="246"/>
      <c r="BE59" s="303">
        <f t="shared" si="6"/>
        <v>5</v>
      </c>
      <c r="BF59" s="246"/>
      <c r="BG59" s="303">
        <f t="shared" si="7"/>
        <v>5</v>
      </c>
      <c r="BH59" s="293"/>
      <c r="BI59" s="55"/>
      <c r="BJ59" s="167" t="str">
        <f>IF(BI59=0," ",IF($I59="F",VLOOKUP(BI59,'BURT-Word-Age-Bands'!$A$1:$H$82,4),VLOOKUP(BI59,'BURT-Word-Age-Bands'!$A$1:$H$82,7)))</f>
        <v> </v>
      </c>
      <c r="BK59" s="59"/>
      <c r="BL59" s="167" t="str">
        <f>IF(BK59=0," ",IF($I59="F",VLOOKUP(BK59,'BURT-Word-Age-Bands'!$A$1:$H$82,4),VLOOKUP(BK59,'BURT-Word-Age-Bands'!$A$1:$H$82,7)))</f>
        <v> </v>
      </c>
      <c r="BM59" s="59"/>
      <c r="BN59" s="167" t="str">
        <f>IF(BM59=0," ",IF($I59="F",VLOOKUP(BM59,'BURT-Word-Age-Bands'!$A$1:$H$82,4),VLOOKUP(BM59,'BURT-Word-Age-Bands'!$A$1:$H$82,7)))</f>
        <v> </v>
      </c>
      <c r="BO59" s="59"/>
      <c r="BP59" s="167" t="str">
        <f>IF(BO59=0," ",IF($I59="F",VLOOKUP(BO59,'BURT-Word-Age-Bands'!$A$1:$H$82,4),VLOOKUP(BO59,'BURT-Word-Age-Bands'!$A$1:$H$82,7)))</f>
        <v> </v>
      </c>
      <c r="BQ59" s="223"/>
      <c r="BR59" s="226"/>
      <c r="BS59" s="223"/>
      <c r="BT59" s="226"/>
      <c r="BU59" s="187"/>
      <c r="BV59" s="116"/>
      <c r="BW59" s="168"/>
      <c r="BX59" s="56"/>
      <c r="BY59" s="55"/>
      <c r="BZ59" s="59"/>
      <c r="CA59" s="59"/>
      <c r="CB59" s="324"/>
      <c r="CC59" s="59"/>
      <c r="CD59" s="59"/>
      <c r="CE59" s="59"/>
      <c r="CF59" s="59"/>
      <c r="CG59" s="59"/>
      <c r="CH59" s="59"/>
      <c r="CI59" s="59"/>
      <c r="CJ59" s="328"/>
    </row>
    <row r="60" spans="1:88" ht="12.75">
      <c r="A60" s="262"/>
      <c r="B60" s="95">
        <v>50</v>
      </c>
      <c r="C60" s="90"/>
      <c r="D60" s="90"/>
      <c r="E60" s="90"/>
      <c r="F60" s="96"/>
      <c r="G60" s="96">
        <f ca="1" t="shared" si="8"/>
        <v>38405.922545023146</v>
      </c>
      <c r="H60" s="90"/>
      <c r="I60" s="90"/>
      <c r="J60" s="273"/>
      <c r="K60" s="273"/>
      <c r="L60" s="94" t="str">
        <f t="shared" si="0"/>
        <v> </v>
      </c>
      <c r="M60" s="94">
        <f t="shared" si="10"/>
        <v>38405.922545023146</v>
      </c>
      <c r="N60" s="55"/>
      <c r="O60" s="304" t="str">
        <f>IF($N60=0," ",VLOOKUP($N60,'Letter ID Stanine'!$A$2:$B$56,2))</f>
        <v> </v>
      </c>
      <c r="P60" s="56"/>
      <c r="Q60" s="302"/>
      <c r="R60" s="304" t="str">
        <f>IF($Q60=0," ",VLOOKUP($Q60,'Letter ID Stanine'!$A$2:$B$56,2))</f>
        <v> </v>
      </c>
      <c r="S60" s="56"/>
      <c r="T60" s="59"/>
      <c r="U60" s="304" t="str">
        <f>IF($T60=0," ",VLOOKUP($T60,'Letter ID Stanine'!$A$2:$B$56,2))</f>
        <v> </v>
      </c>
      <c r="V60" s="56"/>
      <c r="W60" s="59"/>
      <c r="X60" s="304" t="str">
        <f>IF($W60=0," ",VLOOKUP($W60,'Letter ID Stanine'!$A$2:$B$56,2))</f>
        <v> </v>
      </c>
      <c r="Y60" s="56"/>
      <c r="Z60" s="59"/>
      <c r="AA60" s="304" t="str">
        <f>IF($Z60=0," ",VLOOKUP($Z60,'Letter ID Stanine'!$A$2:$B$56,2))</f>
        <v> </v>
      </c>
      <c r="AB60" s="56"/>
      <c r="AC60" s="223"/>
      <c r="AD60" s="328">
        <f>IF($AC60=0,0,VLOOKUP($AC60,'CAP Stanine'!$A$2:$B$56,2))</f>
        <v>0</v>
      </c>
      <c r="AE60" s="101"/>
      <c r="AF60" s="101"/>
      <c r="AG60" s="169"/>
      <c r="AH60" s="168"/>
      <c r="AI60" s="168"/>
      <c r="AJ60" s="168"/>
      <c r="AK60" s="168"/>
      <c r="AL60" s="246"/>
      <c r="AM60" s="246"/>
      <c r="AN60" s="168"/>
      <c r="AO60" s="168"/>
      <c r="AP60" s="246"/>
      <c r="AQ60" s="246"/>
      <c r="AR60" s="169"/>
      <c r="AS60" s="303">
        <f t="shared" si="9"/>
        <v>5</v>
      </c>
      <c r="AT60" s="246"/>
      <c r="AU60" s="303">
        <f t="shared" si="9"/>
        <v>5</v>
      </c>
      <c r="AV60" s="246"/>
      <c r="AW60" s="303">
        <f t="shared" si="11"/>
        <v>5</v>
      </c>
      <c r="AX60" s="246"/>
      <c r="AY60" s="303">
        <f t="shared" si="12"/>
        <v>5</v>
      </c>
      <c r="AZ60" s="169"/>
      <c r="BA60" s="303">
        <f t="shared" si="13"/>
        <v>5</v>
      </c>
      <c r="BB60" s="246"/>
      <c r="BC60" s="303">
        <f t="shared" si="14"/>
        <v>5</v>
      </c>
      <c r="BD60" s="246"/>
      <c r="BE60" s="303">
        <f t="shared" si="6"/>
        <v>5</v>
      </c>
      <c r="BF60" s="246"/>
      <c r="BG60" s="303">
        <f t="shared" si="7"/>
        <v>5</v>
      </c>
      <c r="BH60" s="293"/>
      <c r="BI60" s="55"/>
      <c r="BJ60" s="167" t="str">
        <f>IF(BI60=0," ",IF($I60="F",VLOOKUP(BI60,'BURT-Word-Age-Bands'!$A$1:$H$82,4),VLOOKUP(BI60,'BURT-Word-Age-Bands'!$A$1:$H$82,7)))</f>
        <v> </v>
      </c>
      <c r="BK60" s="59"/>
      <c r="BL60" s="167" t="str">
        <f>IF(BK60=0," ",IF($I60="F",VLOOKUP(BK60,'BURT-Word-Age-Bands'!$A$1:$H$82,4),VLOOKUP(BK60,'BURT-Word-Age-Bands'!$A$1:$H$82,7)))</f>
        <v> </v>
      </c>
      <c r="BM60" s="59"/>
      <c r="BN60" s="167" t="str">
        <f>IF(BM60=0," ",IF($I60="F",VLOOKUP(BM60,'BURT-Word-Age-Bands'!$A$1:$H$82,4),VLOOKUP(BM60,'BURT-Word-Age-Bands'!$A$1:$H$82,7)))</f>
        <v> </v>
      </c>
      <c r="BO60" s="59"/>
      <c r="BP60" s="167" t="str">
        <f>IF(BO60=0," ",IF($I60="F",VLOOKUP(BO60,'BURT-Word-Age-Bands'!$A$1:$H$82,4),VLOOKUP(BO60,'BURT-Word-Age-Bands'!$A$1:$H$82,7)))</f>
        <v> </v>
      </c>
      <c r="BQ60" s="223"/>
      <c r="BR60" s="226"/>
      <c r="BS60" s="223"/>
      <c r="BT60" s="226"/>
      <c r="BU60" s="187"/>
      <c r="BV60" s="116"/>
      <c r="BW60" s="168"/>
      <c r="BX60" s="56"/>
      <c r="BY60" s="55"/>
      <c r="BZ60" s="59"/>
      <c r="CA60" s="59"/>
      <c r="CB60" s="324"/>
      <c r="CC60" s="59"/>
      <c r="CD60" s="59"/>
      <c r="CE60" s="59"/>
      <c r="CF60" s="59"/>
      <c r="CG60" s="59"/>
      <c r="CH60" s="59"/>
      <c r="CI60" s="59"/>
      <c r="CJ60" s="328"/>
    </row>
    <row r="61" spans="1:88" ht="12.75">
      <c r="A61" s="262"/>
      <c r="B61" s="95">
        <v>51</v>
      </c>
      <c r="C61" s="90"/>
      <c r="D61" s="90"/>
      <c r="E61" s="90"/>
      <c r="F61" s="96"/>
      <c r="G61" s="96">
        <f ca="1" t="shared" si="8"/>
        <v>38405.922545023146</v>
      </c>
      <c r="H61" s="90"/>
      <c r="I61" s="90"/>
      <c r="J61" s="273"/>
      <c r="K61" s="273"/>
      <c r="L61" s="94" t="str">
        <f t="shared" si="0"/>
        <v> </v>
      </c>
      <c r="M61" s="94">
        <f t="shared" si="10"/>
        <v>38405.922545023146</v>
      </c>
      <c r="N61" s="55"/>
      <c r="O61" s="304" t="str">
        <f>IF($N61=0," ",VLOOKUP($N61,'Letter ID Stanine'!$A$2:$B$56,2))</f>
        <v> </v>
      </c>
      <c r="P61" s="56"/>
      <c r="Q61" s="302"/>
      <c r="R61" s="304" t="str">
        <f>IF($Q61=0," ",VLOOKUP($Q61,'Letter ID Stanine'!$A$2:$B$56,2))</f>
        <v> </v>
      </c>
      <c r="S61" s="56"/>
      <c r="T61" s="59"/>
      <c r="U61" s="304" t="str">
        <f>IF($T61=0," ",VLOOKUP($T61,'Letter ID Stanine'!$A$2:$B$56,2))</f>
        <v> </v>
      </c>
      <c r="V61" s="56"/>
      <c r="W61" s="59"/>
      <c r="X61" s="304" t="str">
        <f>IF($W61=0," ",VLOOKUP($W61,'Letter ID Stanine'!$A$2:$B$56,2))</f>
        <v> </v>
      </c>
      <c r="Y61" s="56"/>
      <c r="Z61" s="59"/>
      <c r="AA61" s="304" t="str">
        <f>IF($Z61=0," ",VLOOKUP($Z61,'Letter ID Stanine'!$A$2:$B$56,2))</f>
        <v> </v>
      </c>
      <c r="AB61" s="56"/>
      <c r="AC61" s="223"/>
      <c r="AD61" s="328">
        <f>IF($AC61=0,0,VLOOKUP($AC61,'CAP Stanine'!$A$2:$B$56,2))</f>
        <v>0</v>
      </c>
      <c r="AE61" s="101"/>
      <c r="AF61" s="101"/>
      <c r="AG61" s="169"/>
      <c r="AH61" s="168"/>
      <c r="AI61" s="168"/>
      <c r="AJ61" s="168"/>
      <c r="AK61" s="168"/>
      <c r="AL61" s="246"/>
      <c r="AM61" s="246"/>
      <c r="AN61" s="168"/>
      <c r="AO61" s="168"/>
      <c r="AP61" s="246"/>
      <c r="AQ61" s="246"/>
      <c r="AR61" s="169"/>
      <c r="AS61" s="303">
        <f t="shared" si="9"/>
        <v>5</v>
      </c>
      <c r="AT61" s="246"/>
      <c r="AU61" s="303">
        <f t="shared" si="9"/>
        <v>5</v>
      </c>
      <c r="AV61" s="246"/>
      <c r="AW61" s="303">
        <f t="shared" si="11"/>
        <v>5</v>
      </c>
      <c r="AX61" s="246"/>
      <c r="AY61" s="303">
        <f t="shared" si="12"/>
        <v>5</v>
      </c>
      <c r="AZ61" s="169"/>
      <c r="BA61" s="303">
        <f t="shared" si="13"/>
        <v>5</v>
      </c>
      <c r="BB61" s="246"/>
      <c r="BC61" s="303">
        <f t="shared" si="14"/>
        <v>5</v>
      </c>
      <c r="BD61" s="246"/>
      <c r="BE61" s="303">
        <f t="shared" si="6"/>
        <v>5</v>
      </c>
      <c r="BF61" s="246"/>
      <c r="BG61" s="303">
        <f t="shared" si="7"/>
        <v>5</v>
      </c>
      <c r="BH61" s="293"/>
      <c r="BI61" s="55"/>
      <c r="BJ61" s="167" t="str">
        <f>IF(BI61=0," ",IF($I61="F",VLOOKUP(BI61,'BURT-Word-Age-Bands'!$A$1:$H$82,4),VLOOKUP(BI61,'BURT-Word-Age-Bands'!$A$1:$H$82,7)))</f>
        <v> </v>
      </c>
      <c r="BK61" s="59"/>
      <c r="BL61" s="167" t="str">
        <f>IF(BK61=0," ",IF($I61="F",VLOOKUP(BK61,'BURT-Word-Age-Bands'!$A$1:$H$82,4),VLOOKUP(BK61,'BURT-Word-Age-Bands'!$A$1:$H$82,7)))</f>
        <v> </v>
      </c>
      <c r="BM61" s="59"/>
      <c r="BN61" s="167" t="str">
        <f>IF(BM61=0," ",IF($I61="F",VLOOKUP(BM61,'BURT-Word-Age-Bands'!$A$1:$H$82,4),VLOOKUP(BM61,'BURT-Word-Age-Bands'!$A$1:$H$82,7)))</f>
        <v> </v>
      </c>
      <c r="BO61" s="59"/>
      <c r="BP61" s="167" t="str">
        <f>IF(BO61=0," ",IF($I61="F",VLOOKUP(BO61,'BURT-Word-Age-Bands'!$A$1:$H$82,4),VLOOKUP(BO61,'BURT-Word-Age-Bands'!$A$1:$H$82,7)))</f>
        <v> </v>
      </c>
      <c r="BQ61" s="223"/>
      <c r="BR61" s="226"/>
      <c r="BS61" s="223"/>
      <c r="BT61" s="226"/>
      <c r="BU61" s="187"/>
      <c r="BV61" s="116"/>
      <c r="BW61" s="168"/>
      <c r="BX61" s="56"/>
      <c r="BY61" s="55"/>
      <c r="BZ61" s="59"/>
      <c r="CA61" s="59"/>
      <c r="CB61" s="324"/>
      <c r="CC61" s="59"/>
      <c r="CD61" s="59"/>
      <c r="CE61" s="59"/>
      <c r="CF61" s="59"/>
      <c r="CG61" s="59"/>
      <c r="CH61" s="59"/>
      <c r="CI61" s="59"/>
      <c r="CJ61" s="328"/>
    </row>
    <row r="62" spans="1:88" ht="12.75">
      <c r="A62" s="262"/>
      <c r="B62" s="95">
        <v>52</v>
      </c>
      <c r="C62" s="90"/>
      <c r="D62" s="90"/>
      <c r="E62" s="90"/>
      <c r="F62" s="96"/>
      <c r="G62" s="96">
        <f ca="1" t="shared" si="8"/>
        <v>38405.922545023146</v>
      </c>
      <c r="H62" s="90"/>
      <c r="I62" s="90"/>
      <c r="J62" s="273"/>
      <c r="K62" s="273"/>
      <c r="L62" s="94" t="str">
        <f t="shared" si="0"/>
        <v> </v>
      </c>
      <c r="M62" s="94">
        <f t="shared" si="10"/>
        <v>38405.922545023146</v>
      </c>
      <c r="N62" s="55"/>
      <c r="O62" s="304" t="str">
        <f>IF($N62=0," ",VLOOKUP($N62,'Letter ID Stanine'!$A$2:$B$56,2))</f>
        <v> </v>
      </c>
      <c r="P62" s="56"/>
      <c r="Q62" s="302"/>
      <c r="R62" s="304" t="str">
        <f>IF($Q62=0," ",VLOOKUP($Q62,'Letter ID Stanine'!$A$2:$B$56,2))</f>
        <v> </v>
      </c>
      <c r="S62" s="56"/>
      <c r="T62" s="59"/>
      <c r="U62" s="304" t="str">
        <f>IF($T62=0," ",VLOOKUP($T62,'Letter ID Stanine'!$A$2:$B$56,2))</f>
        <v> </v>
      </c>
      <c r="V62" s="56"/>
      <c r="W62" s="59"/>
      <c r="X62" s="304" t="str">
        <f>IF($W62=0," ",VLOOKUP($W62,'Letter ID Stanine'!$A$2:$B$56,2))</f>
        <v> </v>
      </c>
      <c r="Y62" s="56"/>
      <c r="Z62" s="59"/>
      <c r="AA62" s="304" t="str">
        <f>IF($Z62=0," ",VLOOKUP($Z62,'Letter ID Stanine'!$A$2:$B$56,2))</f>
        <v> </v>
      </c>
      <c r="AB62" s="56"/>
      <c r="AC62" s="223"/>
      <c r="AD62" s="328">
        <f>IF($AC62=0,0,VLOOKUP($AC62,'CAP Stanine'!$A$2:$B$56,2))</f>
        <v>0</v>
      </c>
      <c r="AE62" s="101"/>
      <c r="AF62" s="101"/>
      <c r="AG62" s="169"/>
      <c r="AH62" s="168"/>
      <c r="AI62" s="168"/>
      <c r="AJ62" s="168"/>
      <c r="AK62" s="168"/>
      <c r="AL62" s="246"/>
      <c r="AM62" s="246"/>
      <c r="AN62" s="168"/>
      <c r="AO62" s="168"/>
      <c r="AP62" s="246"/>
      <c r="AQ62" s="246"/>
      <c r="AR62" s="169"/>
      <c r="AS62" s="303">
        <f t="shared" si="9"/>
        <v>5</v>
      </c>
      <c r="AT62" s="246"/>
      <c r="AU62" s="303">
        <f t="shared" si="9"/>
        <v>5</v>
      </c>
      <c r="AV62" s="246"/>
      <c r="AW62" s="303">
        <f t="shared" si="11"/>
        <v>5</v>
      </c>
      <c r="AX62" s="246"/>
      <c r="AY62" s="303">
        <f t="shared" si="12"/>
        <v>5</v>
      </c>
      <c r="AZ62" s="169"/>
      <c r="BA62" s="303">
        <f t="shared" si="13"/>
        <v>5</v>
      </c>
      <c r="BB62" s="246"/>
      <c r="BC62" s="303">
        <f t="shared" si="14"/>
        <v>5</v>
      </c>
      <c r="BD62" s="246"/>
      <c r="BE62" s="303">
        <f t="shared" si="6"/>
        <v>5</v>
      </c>
      <c r="BF62" s="246"/>
      <c r="BG62" s="303">
        <f t="shared" si="7"/>
        <v>5</v>
      </c>
      <c r="BH62" s="293"/>
      <c r="BI62" s="55"/>
      <c r="BJ62" s="167" t="str">
        <f>IF(BI62=0," ",IF($I62="F",VLOOKUP(BI62,'BURT-Word-Age-Bands'!$A$1:$H$82,4),VLOOKUP(BI62,'BURT-Word-Age-Bands'!$A$1:$H$82,7)))</f>
        <v> </v>
      </c>
      <c r="BK62" s="59"/>
      <c r="BL62" s="167" t="str">
        <f>IF(BK62=0," ",IF($I62="F",VLOOKUP(BK62,'BURT-Word-Age-Bands'!$A$1:$H$82,4),VLOOKUP(BK62,'BURT-Word-Age-Bands'!$A$1:$H$82,7)))</f>
        <v> </v>
      </c>
      <c r="BM62" s="59"/>
      <c r="BN62" s="167" t="str">
        <f>IF(BM62=0," ",IF($I62="F",VLOOKUP(BM62,'BURT-Word-Age-Bands'!$A$1:$H$82,4),VLOOKUP(BM62,'BURT-Word-Age-Bands'!$A$1:$H$82,7)))</f>
        <v> </v>
      </c>
      <c r="BO62" s="59"/>
      <c r="BP62" s="167" t="str">
        <f>IF(BO62=0," ",IF($I62="F",VLOOKUP(BO62,'BURT-Word-Age-Bands'!$A$1:$H$82,4),VLOOKUP(BO62,'BURT-Word-Age-Bands'!$A$1:$H$82,7)))</f>
        <v> </v>
      </c>
      <c r="BQ62" s="223"/>
      <c r="BR62" s="226"/>
      <c r="BS62" s="223"/>
      <c r="BT62" s="226"/>
      <c r="BU62" s="187"/>
      <c r="BV62" s="116"/>
      <c r="BW62" s="168"/>
      <c r="BX62" s="56"/>
      <c r="BY62" s="55"/>
      <c r="BZ62" s="59"/>
      <c r="CA62" s="59"/>
      <c r="CB62" s="324"/>
      <c r="CC62" s="59"/>
      <c r="CD62" s="59"/>
      <c r="CE62" s="59"/>
      <c r="CF62" s="59"/>
      <c r="CG62" s="59"/>
      <c r="CH62" s="59"/>
      <c r="CI62" s="59"/>
      <c r="CJ62" s="328"/>
    </row>
    <row r="63" spans="1:88" ht="12.75">
      <c r="A63" s="262"/>
      <c r="B63" s="95">
        <v>53</v>
      </c>
      <c r="C63" s="90"/>
      <c r="D63" s="90"/>
      <c r="E63" s="90"/>
      <c r="F63" s="96"/>
      <c r="G63" s="96">
        <f ca="1" t="shared" si="8"/>
        <v>38405.922545023146</v>
      </c>
      <c r="H63" s="90"/>
      <c r="I63" s="90"/>
      <c r="J63" s="273"/>
      <c r="K63" s="273"/>
      <c r="L63" s="94" t="str">
        <f t="shared" si="0"/>
        <v> </v>
      </c>
      <c r="M63" s="94">
        <f t="shared" si="10"/>
        <v>38405.922545023146</v>
      </c>
      <c r="N63" s="55"/>
      <c r="O63" s="304" t="str">
        <f>IF($N63=0," ",VLOOKUP($N63,'Letter ID Stanine'!$A$2:$B$56,2))</f>
        <v> </v>
      </c>
      <c r="P63" s="56"/>
      <c r="Q63" s="302"/>
      <c r="R63" s="304" t="str">
        <f>IF($Q63=0," ",VLOOKUP($Q63,'Letter ID Stanine'!$A$2:$B$56,2))</f>
        <v> </v>
      </c>
      <c r="S63" s="56"/>
      <c r="T63" s="59"/>
      <c r="U63" s="304" t="str">
        <f>IF($T63=0," ",VLOOKUP($T63,'Letter ID Stanine'!$A$2:$B$56,2))</f>
        <v> </v>
      </c>
      <c r="V63" s="56"/>
      <c r="W63" s="59"/>
      <c r="X63" s="304" t="str">
        <f>IF($W63=0," ",VLOOKUP($W63,'Letter ID Stanine'!$A$2:$B$56,2))</f>
        <v> </v>
      </c>
      <c r="Y63" s="56"/>
      <c r="Z63" s="59"/>
      <c r="AA63" s="304" t="str">
        <f>IF($Z63=0," ",VLOOKUP($Z63,'Letter ID Stanine'!$A$2:$B$56,2))</f>
        <v> </v>
      </c>
      <c r="AB63" s="56"/>
      <c r="AC63" s="223"/>
      <c r="AD63" s="328">
        <f>IF($AC63=0,0,VLOOKUP($AC63,'CAP Stanine'!$A$2:$B$56,2))</f>
        <v>0</v>
      </c>
      <c r="AE63" s="101"/>
      <c r="AF63" s="101"/>
      <c r="AG63" s="169"/>
      <c r="AH63" s="168"/>
      <c r="AI63" s="168"/>
      <c r="AJ63" s="168"/>
      <c r="AK63" s="168"/>
      <c r="AL63" s="246"/>
      <c r="AM63" s="246"/>
      <c r="AN63" s="168"/>
      <c r="AO63" s="168"/>
      <c r="AP63" s="246"/>
      <c r="AQ63" s="246"/>
      <c r="AR63" s="169"/>
      <c r="AS63" s="303">
        <f t="shared" si="9"/>
        <v>5</v>
      </c>
      <c r="AT63" s="246"/>
      <c r="AU63" s="303">
        <f t="shared" si="9"/>
        <v>5</v>
      </c>
      <c r="AV63" s="246"/>
      <c r="AW63" s="303">
        <f t="shared" si="11"/>
        <v>5</v>
      </c>
      <c r="AX63" s="246"/>
      <c r="AY63" s="303">
        <f t="shared" si="12"/>
        <v>5</v>
      </c>
      <c r="AZ63" s="169"/>
      <c r="BA63" s="303">
        <f t="shared" si="13"/>
        <v>5</v>
      </c>
      <c r="BB63" s="246"/>
      <c r="BC63" s="303">
        <f t="shared" si="14"/>
        <v>5</v>
      </c>
      <c r="BD63" s="246"/>
      <c r="BE63" s="303">
        <f t="shared" si="6"/>
        <v>5</v>
      </c>
      <c r="BF63" s="246"/>
      <c r="BG63" s="303">
        <f t="shared" si="7"/>
        <v>5</v>
      </c>
      <c r="BH63" s="293"/>
      <c r="BI63" s="55"/>
      <c r="BJ63" s="167" t="str">
        <f>IF(BI63=0," ",IF($I63="F",VLOOKUP(BI63,'BURT-Word-Age-Bands'!$A$1:$H$82,4),VLOOKUP(BI63,'BURT-Word-Age-Bands'!$A$1:$H$82,7)))</f>
        <v> </v>
      </c>
      <c r="BK63" s="59"/>
      <c r="BL63" s="167" t="str">
        <f>IF(BK63=0," ",IF($I63="F",VLOOKUP(BK63,'BURT-Word-Age-Bands'!$A$1:$H$82,4),VLOOKUP(BK63,'BURT-Word-Age-Bands'!$A$1:$H$82,7)))</f>
        <v> </v>
      </c>
      <c r="BM63" s="59"/>
      <c r="BN63" s="167" t="str">
        <f>IF(BM63=0," ",IF($I63="F",VLOOKUP(BM63,'BURT-Word-Age-Bands'!$A$1:$H$82,4),VLOOKUP(BM63,'BURT-Word-Age-Bands'!$A$1:$H$82,7)))</f>
        <v> </v>
      </c>
      <c r="BO63" s="59"/>
      <c r="BP63" s="167" t="str">
        <f>IF(BO63=0," ",IF($I63="F",VLOOKUP(BO63,'BURT-Word-Age-Bands'!$A$1:$H$82,4),VLOOKUP(BO63,'BURT-Word-Age-Bands'!$A$1:$H$82,7)))</f>
        <v> </v>
      </c>
      <c r="BQ63" s="223"/>
      <c r="BR63" s="226"/>
      <c r="BS63" s="223"/>
      <c r="BT63" s="226"/>
      <c r="BU63" s="187"/>
      <c r="BV63" s="116"/>
      <c r="BW63" s="168"/>
      <c r="BX63" s="56"/>
      <c r="BY63" s="55"/>
      <c r="BZ63" s="59"/>
      <c r="CA63" s="59"/>
      <c r="CB63" s="324"/>
      <c r="CC63" s="59"/>
      <c r="CD63" s="59"/>
      <c r="CE63" s="59"/>
      <c r="CF63" s="59"/>
      <c r="CG63" s="59"/>
      <c r="CH63" s="59"/>
      <c r="CI63" s="59"/>
      <c r="CJ63" s="328"/>
    </row>
    <row r="64" spans="1:88" ht="12.75">
      <c r="A64" s="262"/>
      <c r="B64" s="95">
        <v>54</v>
      </c>
      <c r="C64" s="90"/>
      <c r="D64" s="90"/>
      <c r="E64" s="90"/>
      <c r="F64" s="96"/>
      <c r="G64" s="96">
        <f ca="1" t="shared" si="8"/>
        <v>38405.922545023146</v>
      </c>
      <c r="H64" s="90"/>
      <c r="I64" s="90"/>
      <c r="J64" s="273"/>
      <c r="K64" s="273"/>
      <c r="L64" s="94" t="str">
        <f t="shared" si="0"/>
        <v> </v>
      </c>
      <c r="M64" s="94">
        <f t="shared" si="10"/>
        <v>38405.922545023146</v>
      </c>
      <c r="N64" s="55"/>
      <c r="O64" s="304" t="str">
        <f>IF($N64=0," ",VLOOKUP($N64,'Letter ID Stanine'!$A$2:$B$56,2))</f>
        <v> </v>
      </c>
      <c r="P64" s="56"/>
      <c r="Q64" s="302"/>
      <c r="R64" s="304" t="str">
        <f>IF($Q64=0," ",VLOOKUP($Q64,'Letter ID Stanine'!$A$2:$B$56,2))</f>
        <v> </v>
      </c>
      <c r="S64" s="56"/>
      <c r="T64" s="59"/>
      <c r="U64" s="304" t="str">
        <f>IF($T64=0," ",VLOOKUP($T64,'Letter ID Stanine'!$A$2:$B$56,2))</f>
        <v> </v>
      </c>
      <c r="V64" s="56"/>
      <c r="W64" s="59"/>
      <c r="X64" s="304" t="str">
        <f>IF($W64=0," ",VLOOKUP($W64,'Letter ID Stanine'!$A$2:$B$56,2))</f>
        <v> </v>
      </c>
      <c r="Y64" s="56"/>
      <c r="Z64" s="59"/>
      <c r="AA64" s="304" t="str">
        <f>IF($Z64=0," ",VLOOKUP($Z64,'Letter ID Stanine'!$A$2:$B$56,2))</f>
        <v> </v>
      </c>
      <c r="AB64" s="56"/>
      <c r="AC64" s="223"/>
      <c r="AD64" s="328">
        <f>IF($AC64=0,0,VLOOKUP($AC64,'CAP Stanine'!$A$2:$B$56,2))</f>
        <v>0</v>
      </c>
      <c r="AE64" s="101"/>
      <c r="AF64" s="101"/>
      <c r="AG64" s="169"/>
      <c r="AH64" s="168"/>
      <c r="AI64" s="168"/>
      <c r="AJ64" s="168"/>
      <c r="AK64" s="168"/>
      <c r="AL64" s="246"/>
      <c r="AM64" s="246"/>
      <c r="AN64" s="168"/>
      <c r="AO64" s="168"/>
      <c r="AP64" s="246"/>
      <c r="AQ64" s="246"/>
      <c r="AR64" s="169"/>
      <c r="AS64" s="303">
        <f t="shared" si="9"/>
        <v>5</v>
      </c>
      <c r="AT64" s="246"/>
      <c r="AU64" s="303">
        <f t="shared" si="9"/>
        <v>5</v>
      </c>
      <c r="AV64" s="246"/>
      <c r="AW64" s="303">
        <f t="shared" si="11"/>
        <v>5</v>
      </c>
      <c r="AX64" s="246"/>
      <c r="AY64" s="303">
        <f t="shared" si="12"/>
        <v>5</v>
      </c>
      <c r="AZ64" s="169"/>
      <c r="BA64" s="303">
        <f t="shared" si="13"/>
        <v>5</v>
      </c>
      <c r="BB64" s="246"/>
      <c r="BC64" s="303">
        <f t="shared" si="14"/>
        <v>5</v>
      </c>
      <c r="BD64" s="246"/>
      <c r="BE64" s="303">
        <f t="shared" si="6"/>
        <v>5</v>
      </c>
      <c r="BF64" s="246"/>
      <c r="BG64" s="303">
        <f t="shared" si="7"/>
        <v>5</v>
      </c>
      <c r="BH64" s="292"/>
      <c r="BI64" s="55"/>
      <c r="BJ64" s="167" t="str">
        <f>IF(BI64=0," ",IF($I64="F",VLOOKUP(BI64,'BURT-Word-Age-Bands'!$A$1:$H$82,4),VLOOKUP(BI64,'BURT-Word-Age-Bands'!$A$1:$H$82,7)))</f>
        <v> </v>
      </c>
      <c r="BK64" s="59"/>
      <c r="BL64" s="167" t="str">
        <f>IF(BK64=0," ",IF($I64="F",VLOOKUP(BK64,'BURT-Word-Age-Bands'!$A$1:$H$82,4),VLOOKUP(BK64,'BURT-Word-Age-Bands'!$A$1:$H$82,7)))</f>
        <v> </v>
      </c>
      <c r="BM64" s="59"/>
      <c r="BN64" s="167" t="str">
        <f>IF(BM64=0," ",IF($I64="F",VLOOKUP(BM64,'BURT-Word-Age-Bands'!$A$1:$H$82,4),VLOOKUP(BM64,'BURT-Word-Age-Bands'!$A$1:$H$82,7)))</f>
        <v> </v>
      </c>
      <c r="BO64" s="59"/>
      <c r="BP64" s="167" t="str">
        <f>IF(BO64=0," ",IF($I64="F",VLOOKUP(BO64,'BURT-Word-Age-Bands'!$A$1:$H$82,4),VLOOKUP(BO64,'BURT-Word-Age-Bands'!$A$1:$H$82,7)))</f>
        <v> </v>
      </c>
      <c r="BQ64" s="223"/>
      <c r="BR64" s="226"/>
      <c r="BS64" s="223"/>
      <c r="BT64" s="226"/>
      <c r="BU64" s="187"/>
      <c r="BV64" s="116"/>
      <c r="BW64" s="168"/>
      <c r="BX64" s="56"/>
      <c r="BY64" s="55"/>
      <c r="BZ64" s="59"/>
      <c r="CA64" s="59"/>
      <c r="CB64" s="324"/>
      <c r="CC64" s="59"/>
      <c r="CD64" s="59"/>
      <c r="CE64" s="59"/>
      <c r="CF64" s="59"/>
      <c r="CG64" s="59"/>
      <c r="CH64" s="59"/>
      <c r="CI64" s="59"/>
      <c r="CJ64" s="328"/>
    </row>
    <row r="65" spans="1:88" ht="12.75">
      <c r="A65" s="262"/>
      <c r="B65" s="95">
        <v>55</v>
      </c>
      <c r="C65" s="90"/>
      <c r="D65" s="90"/>
      <c r="E65" s="90"/>
      <c r="F65" s="96"/>
      <c r="G65" s="96">
        <f ca="1" t="shared" si="8"/>
        <v>38405.922545023146</v>
      </c>
      <c r="H65" s="90"/>
      <c r="I65" s="90"/>
      <c r="J65" s="273"/>
      <c r="K65" s="273"/>
      <c r="L65" s="94" t="str">
        <f t="shared" si="0"/>
        <v> </v>
      </c>
      <c r="M65" s="94">
        <f t="shared" si="10"/>
        <v>38405.922545023146</v>
      </c>
      <c r="N65" s="55"/>
      <c r="O65" s="304" t="str">
        <f>IF($N65=0," ",VLOOKUP($N65,'Letter ID Stanine'!$A$2:$B$56,2))</f>
        <v> </v>
      </c>
      <c r="P65" s="56"/>
      <c r="Q65" s="302"/>
      <c r="R65" s="304" t="str">
        <f>IF($Q65=0," ",VLOOKUP($Q65,'Letter ID Stanine'!$A$2:$B$56,2))</f>
        <v> </v>
      </c>
      <c r="S65" s="56"/>
      <c r="T65" s="59"/>
      <c r="U65" s="304" t="str">
        <f>IF($T65=0," ",VLOOKUP($T65,'Letter ID Stanine'!$A$2:$B$56,2))</f>
        <v> </v>
      </c>
      <c r="V65" s="56"/>
      <c r="W65" s="59"/>
      <c r="X65" s="304" t="str">
        <f>IF($W65=0," ",VLOOKUP($W65,'Letter ID Stanine'!$A$2:$B$56,2))</f>
        <v> </v>
      </c>
      <c r="Y65" s="56"/>
      <c r="Z65" s="59"/>
      <c r="AA65" s="304" t="str">
        <f>IF($Z65=0," ",VLOOKUP($Z65,'Letter ID Stanine'!$A$2:$B$56,2))</f>
        <v> </v>
      </c>
      <c r="AB65" s="56"/>
      <c r="AC65" s="223"/>
      <c r="AD65" s="328">
        <f>IF($AC65=0,0,VLOOKUP($AC65,'CAP Stanine'!$A$2:$B$56,2))</f>
        <v>0</v>
      </c>
      <c r="AE65" s="101"/>
      <c r="AF65" s="101"/>
      <c r="AG65" s="169"/>
      <c r="AH65" s="168"/>
      <c r="AI65" s="168"/>
      <c r="AJ65" s="168"/>
      <c r="AK65" s="168"/>
      <c r="AL65" s="246"/>
      <c r="AM65" s="246"/>
      <c r="AN65" s="168"/>
      <c r="AO65" s="168"/>
      <c r="AP65" s="246"/>
      <c r="AQ65" s="246"/>
      <c r="AR65" s="169"/>
      <c r="AS65" s="303">
        <f t="shared" si="9"/>
        <v>5</v>
      </c>
      <c r="AT65" s="246"/>
      <c r="AU65" s="303">
        <f t="shared" si="9"/>
        <v>5</v>
      </c>
      <c r="AV65" s="246"/>
      <c r="AW65" s="303">
        <f t="shared" si="11"/>
        <v>5</v>
      </c>
      <c r="AX65" s="246"/>
      <c r="AY65" s="303">
        <f t="shared" si="12"/>
        <v>5</v>
      </c>
      <c r="AZ65" s="169"/>
      <c r="BA65" s="303">
        <f t="shared" si="13"/>
        <v>5</v>
      </c>
      <c r="BB65" s="246"/>
      <c r="BC65" s="303">
        <f t="shared" si="14"/>
        <v>5</v>
      </c>
      <c r="BD65" s="246"/>
      <c r="BE65" s="303">
        <f t="shared" si="6"/>
        <v>5</v>
      </c>
      <c r="BF65" s="246"/>
      <c r="BG65" s="303">
        <f t="shared" si="7"/>
        <v>5</v>
      </c>
      <c r="BH65" s="292"/>
      <c r="BI65" s="55"/>
      <c r="BJ65" s="167" t="str">
        <f>IF(BI65=0," ",IF($I65="F",VLOOKUP(BI65,'BURT-Word-Age-Bands'!$A$1:$H$82,4),VLOOKUP(BI65,'BURT-Word-Age-Bands'!$A$1:$H$82,7)))</f>
        <v> </v>
      </c>
      <c r="BK65" s="59"/>
      <c r="BL65" s="167" t="str">
        <f>IF(BK65=0," ",IF($I65="F",VLOOKUP(BK65,'BURT-Word-Age-Bands'!$A$1:$H$82,4),VLOOKUP(BK65,'BURT-Word-Age-Bands'!$A$1:$H$82,7)))</f>
        <v> </v>
      </c>
      <c r="BM65" s="59"/>
      <c r="BN65" s="167" t="str">
        <f>IF(BM65=0," ",IF($I65="F",VLOOKUP(BM65,'BURT-Word-Age-Bands'!$A$1:$H$82,4),VLOOKUP(BM65,'BURT-Word-Age-Bands'!$A$1:$H$82,7)))</f>
        <v> </v>
      </c>
      <c r="BO65" s="59"/>
      <c r="BP65" s="167" t="str">
        <f>IF(BO65=0," ",IF($I65="F",VLOOKUP(BO65,'BURT-Word-Age-Bands'!$A$1:$H$82,4),VLOOKUP(BO65,'BURT-Word-Age-Bands'!$A$1:$H$82,7)))</f>
        <v> </v>
      </c>
      <c r="BQ65" s="223"/>
      <c r="BR65" s="226"/>
      <c r="BS65" s="223"/>
      <c r="BT65" s="226"/>
      <c r="BU65" s="187"/>
      <c r="BV65" s="116"/>
      <c r="BW65" s="168"/>
      <c r="BX65" s="56"/>
      <c r="BY65" s="55"/>
      <c r="BZ65" s="59"/>
      <c r="CA65" s="59"/>
      <c r="CB65" s="324"/>
      <c r="CC65" s="59"/>
      <c r="CD65" s="59"/>
      <c r="CE65" s="59"/>
      <c r="CF65" s="59"/>
      <c r="CG65" s="59"/>
      <c r="CH65" s="59"/>
      <c r="CI65" s="59"/>
      <c r="CJ65" s="328"/>
    </row>
    <row r="66" spans="1:88" ht="12.75">
      <c r="A66" s="262"/>
      <c r="B66" s="95">
        <v>56</v>
      </c>
      <c r="C66" s="90"/>
      <c r="D66" s="90"/>
      <c r="E66" s="90"/>
      <c r="F66" s="96"/>
      <c r="G66" s="96">
        <f ca="1" t="shared" si="8"/>
        <v>38405.922545023146</v>
      </c>
      <c r="H66" s="90"/>
      <c r="I66" s="90"/>
      <c r="J66" s="273"/>
      <c r="K66" s="273"/>
      <c r="L66" s="94" t="str">
        <f t="shared" si="0"/>
        <v> </v>
      </c>
      <c r="M66" s="94">
        <f t="shared" si="10"/>
        <v>38405.922545023146</v>
      </c>
      <c r="N66" s="55"/>
      <c r="O66" s="304" t="str">
        <f>IF($N66=0," ",VLOOKUP($N66,'Letter ID Stanine'!$A$2:$B$56,2))</f>
        <v> </v>
      </c>
      <c r="P66" s="56"/>
      <c r="Q66" s="302"/>
      <c r="R66" s="304" t="str">
        <f>IF($Q66=0," ",VLOOKUP($Q66,'Letter ID Stanine'!$A$2:$B$56,2))</f>
        <v> </v>
      </c>
      <c r="S66" s="56"/>
      <c r="T66" s="59"/>
      <c r="U66" s="304" t="str">
        <f>IF($T66=0," ",VLOOKUP($T66,'Letter ID Stanine'!$A$2:$B$56,2))</f>
        <v> </v>
      </c>
      <c r="V66" s="56"/>
      <c r="W66" s="59"/>
      <c r="X66" s="304" t="str">
        <f>IF($W66=0," ",VLOOKUP($W66,'Letter ID Stanine'!$A$2:$B$56,2))</f>
        <v> </v>
      </c>
      <c r="Y66" s="56"/>
      <c r="Z66" s="59"/>
      <c r="AA66" s="304" t="str">
        <f>IF($Z66=0," ",VLOOKUP($Z66,'Letter ID Stanine'!$A$2:$B$56,2))</f>
        <v> </v>
      </c>
      <c r="AB66" s="56"/>
      <c r="AC66" s="223"/>
      <c r="AD66" s="328">
        <f>IF($AC66=0,0,VLOOKUP($AC66,'CAP Stanine'!$A$2:$B$56,2))</f>
        <v>0</v>
      </c>
      <c r="AE66" s="101"/>
      <c r="AF66" s="101"/>
      <c r="AG66" s="169"/>
      <c r="AH66" s="168"/>
      <c r="AI66" s="168"/>
      <c r="AJ66" s="168"/>
      <c r="AK66" s="168"/>
      <c r="AL66" s="246"/>
      <c r="AM66" s="246"/>
      <c r="AN66" s="168"/>
      <c r="AO66" s="168"/>
      <c r="AP66" s="246"/>
      <c r="AQ66" s="246"/>
      <c r="AR66" s="169"/>
      <c r="AS66" s="303">
        <f t="shared" si="9"/>
        <v>5</v>
      </c>
      <c r="AT66" s="246"/>
      <c r="AU66" s="303">
        <f t="shared" si="9"/>
        <v>5</v>
      </c>
      <c r="AV66" s="246"/>
      <c r="AW66" s="303">
        <f t="shared" si="11"/>
        <v>5</v>
      </c>
      <c r="AX66" s="246"/>
      <c r="AY66" s="303">
        <f t="shared" si="12"/>
        <v>5</v>
      </c>
      <c r="AZ66" s="169"/>
      <c r="BA66" s="303">
        <f t="shared" si="13"/>
        <v>5</v>
      </c>
      <c r="BB66" s="246"/>
      <c r="BC66" s="303">
        <f t="shared" si="14"/>
        <v>5</v>
      </c>
      <c r="BD66" s="246"/>
      <c r="BE66" s="303">
        <f t="shared" si="6"/>
        <v>5</v>
      </c>
      <c r="BF66" s="246"/>
      <c r="BG66" s="303">
        <f t="shared" si="7"/>
        <v>5</v>
      </c>
      <c r="BH66" s="292"/>
      <c r="BI66" s="55"/>
      <c r="BJ66" s="167" t="str">
        <f>IF(BI66=0," ",IF($I66="F",VLOOKUP(BI66,'BURT-Word-Age-Bands'!$A$1:$H$82,4),VLOOKUP(BI66,'BURT-Word-Age-Bands'!$A$1:$H$82,7)))</f>
        <v> </v>
      </c>
      <c r="BK66" s="59"/>
      <c r="BL66" s="167" t="str">
        <f>IF(BK66=0," ",IF($I66="F",VLOOKUP(BK66,'BURT-Word-Age-Bands'!$A$1:$H$82,4),VLOOKUP(BK66,'BURT-Word-Age-Bands'!$A$1:$H$82,7)))</f>
        <v> </v>
      </c>
      <c r="BM66" s="59"/>
      <c r="BN66" s="167" t="str">
        <f>IF(BM66=0," ",IF($I66="F",VLOOKUP(BM66,'BURT-Word-Age-Bands'!$A$1:$H$82,4),VLOOKUP(BM66,'BURT-Word-Age-Bands'!$A$1:$H$82,7)))</f>
        <v> </v>
      </c>
      <c r="BO66" s="59"/>
      <c r="BP66" s="167" t="str">
        <f>IF(BO66=0," ",IF($I66="F",VLOOKUP(BO66,'BURT-Word-Age-Bands'!$A$1:$H$82,4),VLOOKUP(BO66,'BURT-Word-Age-Bands'!$A$1:$H$82,7)))</f>
        <v> </v>
      </c>
      <c r="BQ66" s="223"/>
      <c r="BR66" s="226"/>
      <c r="BS66" s="223"/>
      <c r="BT66" s="226"/>
      <c r="BU66" s="187"/>
      <c r="BV66" s="116"/>
      <c r="BW66" s="168"/>
      <c r="BX66" s="56"/>
      <c r="BY66" s="55"/>
      <c r="BZ66" s="59"/>
      <c r="CA66" s="59"/>
      <c r="CB66" s="324"/>
      <c r="CC66" s="59"/>
      <c r="CD66" s="59"/>
      <c r="CE66" s="59"/>
      <c r="CF66" s="59"/>
      <c r="CG66" s="59"/>
      <c r="CH66" s="59"/>
      <c r="CI66" s="59"/>
      <c r="CJ66" s="328"/>
    </row>
    <row r="67" spans="1:88" ht="12.75" customHeight="1">
      <c r="A67" s="262"/>
      <c r="B67" s="95">
        <v>57</v>
      </c>
      <c r="C67" s="90"/>
      <c r="D67" s="90"/>
      <c r="E67" s="90"/>
      <c r="F67" s="96"/>
      <c r="G67" s="96">
        <f ca="1" t="shared" si="8"/>
        <v>38405.922545023146</v>
      </c>
      <c r="H67" s="90"/>
      <c r="I67" s="90"/>
      <c r="J67" s="273"/>
      <c r="K67" s="273"/>
      <c r="L67" s="94" t="str">
        <f t="shared" si="0"/>
        <v> </v>
      </c>
      <c r="M67" s="94">
        <f t="shared" si="10"/>
        <v>38405.922545023146</v>
      </c>
      <c r="N67" s="55"/>
      <c r="O67" s="304" t="str">
        <f>IF($N67=0," ",VLOOKUP($N67,'Letter ID Stanine'!$A$2:$B$56,2))</f>
        <v> </v>
      </c>
      <c r="P67" s="56"/>
      <c r="Q67" s="302"/>
      <c r="R67" s="304" t="str">
        <f>IF($Q67=0," ",VLOOKUP($Q67,'Letter ID Stanine'!$A$2:$B$56,2))</f>
        <v> </v>
      </c>
      <c r="S67" s="56"/>
      <c r="T67" s="59"/>
      <c r="U67" s="304" t="str">
        <f>IF($T67=0," ",VLOOKUP($T67,'Letter ID Stanine'!$A$2:$B$56,2))</f>
        <v> </v>
      </c>
      <c r="V67" s="56"/>
      <c r="W67" s="59"/>
      <c r="X67" s="304" t="str">
        <f>IF($W67=0," ",VLOOKUP($W67,'Letter ID Stanine'!$A$2:$B$56,2))</f>
        <v> </v>
      </c>
      <c r="Y67" s="56"/>
      <c r="Z67" s="59"/>
      <c r="AA67" s="304" t="str">
        <f>IF($Z67=0," ",VLOOKUP($Z67,'Letter ID Stanine'!$A$2:$B$56,2))</f>
        <v> </v>
      </c>
      <c r="AB67" s="56"/>
      <c r="AC67" s="223"/>
      <c r="AD67" s="328">
        <f>IF($AC67=0,0,VLOOKUP($AC67,'CAP Stanine'!$A$2:$B$56,2))</f>
        <v>0</v>
      </c>
      <c r="AE67" s="101"/>
      <c r="AF67" s="101"/>
      <c r="AG67" s="169"/>
      <c r="AH67" s="168"/>
      <c r="AI67" s="168"/>
      <c r="AJ67" s="168"/>
      <c r="AK67" s="168"/>
      <c r="AL67" s="246"/>
      <c r="AM67" s="246"/>
      <c r="AN67" s="168"/>
      <c r="AO67" s="168"/>
      <c r="AP67" s="246"/>
      <c r="AQ67" s="246"/>
      <c r="AR67" s="169"/>
      <c r="AS67" s="303">
        <f t="shared" si="9"/>
        <v>5</v>
      </c>
      <c r="AT67" s="246"/>
      <c r="AU67" s="303">
        <f t="shared" si="9"/>
        <v>5</v>
      </c>
      <c r="AV67" s="246"/>
      <c r="AW67" s="303">
        <f t="shared" si="11"/>
        <v>5</v>
      </c>
      <c r="AX67" s="246"/>
      <c r="AY67" s="303">
        <f t="shared" si="12"/>
        <v>5</v>
      </c>
      <c r="AZ67" s="169"/>
      <c r="BA67" s="303">
        <f t="shared" si="13"/>
        <v>5</v>
      </c>
      <c r="BB67" s="246"/>
      <c r="BC67" s="303">
        <f t="shared" si="14"/>
        <v>5</v>
      </c>
      <c r="BD67" s="246"/>
      <c r="BE67" s="303">
        <f t="shared" si="6"/>
        <v>5</v>
      </c>
      <c r="BF67" s="246"/>
      <c r="BG67" s="303">
        <f t="shared" si="7"/>
        <v>5</v>
      </c>
      <c r="BH67" s="292"/>
      <c r="BI67" s="55"/>
      <c r="BJ67" s="167" t="str">
        <f>IF(BI67=0," ",IF($I67="F",VLOOKUP(BI67,'BURT-Word-Age-Bands'!$A$1:$H$82,4),VLOOKUP(BI67,'BURT-Word-Age-Bands'!$A$1:$H$82,7)))</f>
        <v> </v>
      </c>
      <c r="BK67" s="59"/>
      <c r="BL67" s="167" t="str">
        <f>IF(BK67=0," ",IF($I67="F",VLOOKUP(BK67,'BURT-Word-Age-Bands'!$A$1:$H$82,4),VLOOKUP(BK67,'BURT-Word-Age-Bands'!$A$1:$H$82,7)))</f>
        <v> </v>
      </c>
      <c r="BM67" s="59"/>
      <c r="BN67" s="167" t="str">
        <f>IF(BM67=0," ",IF($I67="F",VLOOKUP(BM67,'BURT-Word-Age-Bands'!$A$1:$H$82,4),VLOOKUP(BM67,'BURT-Word-Age-Bands'!$A$1:$H$82,7)))</f>
        <v> </v>
      </c>
      <c r="BO67" s="59"/>
      <c r="BP67" s="167" t="str">
        <f>IF(BO67=0," ",IF($I67="F",VLOOKUP(BO67,'BURT-Word-Age-Bands'!$A$1:$H$82,4),VLOOKUP(BO67,'BURT-Word-Age-Bands'!$A$1:$H$82,7)))</f>
        <v> </v>
      </c>
      <c r="BQ67" s="223"/>
      <c r="BR67" s="226"/>
      <c r="BS67" s="223"/>
      <c r="BT67" s="226"/>
      <c r="BU67" s="187"/>
      <c r="BV67" s="116"/>
      <c r="BW67" s="168"/>
      <c r="BX67" s="56"/>
      <c r="BY67" s="55"/>
      <c r="BZ67" s="59"/>
      <c r="CA67" s="59"/>
      <c r="CB67" s="324"/>
      <c r="CC67" s="59"/>
      <c r="CD67" s="59"/>
      <c r="CE67" s="59"/>
      <c r="CF67" s="59"/>
      <c r="CG67" s="59"/>
      <c r="CH67" s="59"/>
      <c r="CI67" s="59"/>
      <c r="CJ67" s="328"/>
    </row>
    <row r="68" spans="1:88" ht="12.75" customHeight="1">
      <c r="A68" s="262"/>
      <c r="B68" s="95">
        <v>58</v>
      </c>
      <c r="C68" s="90"/>
      <c r="D68" s="90"/>
      <c r="E68" s="90"/>
      <c r="F68" s="96"/>
      <c r="G68" s="96">
        <f ca="1" t="shared" si="8"/>
        <v>38405.922545023146</v>
      </c>
      <c r="H68" s="90"/>
      <c r="I68" s="90"/>
      <c r="J68" s="273"/>
      <c r="K68" s="273"/>
      <c r="L68" s="94" t="str">
        <f t="shared" si="0"/>
        <v> </v>
      </c>
      <c r="M68" s="94">
        <f t="shared" si="10"/>
        <v>38405.922545023146</v>
      </c>
      <c r="N68" s="55"/>
      <c r="O68" s="304" t="str">
        <f>IF($N68=0," ",VLOOKUP($N68,'Letter ID Stanine'!$A$2:$B$56,2))</f>
        <v> </v>
      </c>
      <c r="P68" s="56"/>
      <c r="Q68" s="302"/>
      <c r="R68" s="304" t="str">
        <f>IF($Q68=0," ",VLOOKUP($Q68,'Letter ID Stanine'!$A$2:$B$56,2))</f>
        <v> </v>
      </c>
      <c r="S68" s="56"/>
      <c r="T68" s="59"/>
      <c r="U68" s="304" t="str">
        <f>IF($T68=0," ",VLOOKUP($T68,'Letter ID Stanine'!$A$2:$B$56,2))</f>
        <v> </v>
      </c>
      <c r="V68" s="56"/>
      <c r="W68" s="59"/>
      <c r="X68" s="304" t="str">
        <f>IF($W68=0," ",VLOOKUP($W68,'Letter ID Stanine'!$A$2:$B$56,2))</f>
        <v> </v>
      </c>
      <c r="Y68" s="56"/>
      <c r="Z68" s="59"/>
      <c r="AA68" s="304" t="str">
        <f>IF($Z68=0," ",VLOOKUP($Z68,'Letter ID Stanine'!$A$2:$B$56,2))</f>
        <v> </v>
      </c>
      <c r="AB68" s="56"/>
      <c r="AC68" s="223"/>
      <c r="AD68" s="328">
        <f>IF($AC68=0,0,VLOOKUP($AC68,'CAP Stanine'!$A$2:$B$56,2))</f>
        <v>0</v>
      </c>
      <c r="AE68" s="101"/>
      <c r="AF68" s="101"/>
      <c r="AG68" s="169"/>
      <c r="AH68" s="168"/>
      <c r="AI68" s="168"/>
      <c r="AJ68" s="168"/>
      <c r="AK68" s="168"/>
      <c r="AL68" s="246"/>
      <c r="AM68" s="246"/>
      <c r="AN68" s="168"/>
      <c r="AO68" s="168"/>
      <c r="AP68" s="246"/>
      <c r="AQ68" s="246"/>
      <c r="AR68" s="169"/>
      <c r="AS68" s="303">
        <f t="shared" si="9"/>
        <v>5</v>
      </c>
      <c r="AT68" s="246"/>
      <c r="AU68" s="303">
        <f t="shared" si="9"/>
        <v>5</v>
      </c>
      <c r="AV68" s="246"/>
      <c r="AW68" s="303">
        <f t="shared" si="11"/>
        <v>5</v>
      </c>
      <c r="AX68" s="246"/>
      <c r="AY68" s="303">
        <f t="shared" si="12"/>
        <v>5</v>
      </c>
      <c r="AZ68" s="169"/>
      <c r="BA68" s="303">
        <f t="shared" si="13"/>
        <v>5</v>
      </c>
      <c r="BB68" s="246"/>
      <c r="BC68" s="303">
        <f t="shared" si="14"/>
        <v>5</v>
      </c>
      <c r="BD68" s="246"/>
      <c r="BE68" s="303">
        <f t="shared" si="6"/>
        <v>5</v>
      </c>
      <c r="BF68" s="246"/>
      <c r="BG68" s="303">
        <f t="shared" si="7"/>
        <v>5</v>
      </c>
      <c r="BH68" s="292"/>
      <c r="BI68" s="55"/>
      <c r="BJ68" s="167" t="str">
        <f>IF(BI68=0," ",IF($I68="F",VLOOKUP(BI68,'BURT-Word-Age-Bands'!$A$1:$H$82,4),VLOOKUP(BI68,'BURT-Word-Age-Bands'!$A$1:$H$82,7)))</f>
        <v> </v>
      </c>
      <c r="BK68" s="59"/>
      <c r="BL68" s="167" t="str">
        <f>IF(BK68=0," ",IF($I68="F",VLOOKUP(BK68,'BURT-Word-Age-Bands'!$A$1:$H$82,4),VLOOKUP(BK68,'BURT-Word-Age-Bands'!$A$1:$H$82,7)))</f>
        <v> </v>
      </c>
      <c r="BM68" s="59"/>
      <c r="BN68" s="167" t="str">
        <f>IF(BM68=0," ",IF($I68="F",VLOOKUP(BM68,'BURT-Word-Age-Bands'!$A$1:$H$82,4),VLOOKUP(BM68,'BURT-Word-Age-Bands'!$A$1:$H$82,7)))</f>
        <v> </v>
      </c>
      <c r="BO68" s="59"/>
      <c r="BP68" s="167" t="str">
        <f>IF(BO68=0," ",IF($I68="F",VLOOKUP(BO68,'BURT-Word-Age-Bands'!$A$1:$H$82,4),VLOOKUP(BO68,'BURT-Word-Age-Bands'!$A$1:$H$82,7)))</f>
        <v> </v>
      </c>
      <c r="BQ68" s="223"/>
      <c r="BR68" s="226"/>
      <c r="BS68" s="223"/>
      <c r="BT68" s="226"/>
      <c r="BU68" s="187"/>
      <c r="BV68" s="116"/>
      <c r="BW68" s="168"/>
      <c r="BX68" s="56"/>
      <c r="BY68" s="55"/>
      <c r="BZ68" s="59"/>
      <c r="CA68" s="59"/>
      <c r="CB68" s="324"/>
      <c r="CC68" s="59"/>
      <c r="CD68" s="59"/>
      <c r="CE68" s="59"/>
      <c r="CF68" s="59"/>
      <c r="CG68" s="59"/>
      <c r="CH68" s="59"/>
      <c r="CI68" s="59"/>
      <c r="CJ68" s="328"/>
    </row>
    <row r="69" spans="1:88" ht="12.75" customHeight="1">
      <c r="A69" s="262"/>
      <c r="B69" s="95">
        <v>59</v>
      </c>
      <c r="C69" s="90"/>
      <c r="D69" s="90"/>
      <c r="E69" s="90"/>
      <c r="F69" s="96"/>
      <c r="G69" s="96">
        <f ca="1" t="shared" si="8"/>
        <v>38405.922545023146</v>
      </c>
      <c r="H69" s="90"/>
      <c r="I69" s="90"/>
      <c r="J69" s="273"/>
      <c r="K69" s="273"/>
      <c r="L69" s="94" t="str">
        <f t="shared" si="0"/>
        <v> </v>
      </c>
      <c r="M69" s="94">
        <f t="shared" si="10"/>
        <v>38405.922545023146</v>
      </c>
      <c r="N69" s="55"/>
      <c r="O69" s="304" t="str">
        <f>IF($N69=0," ",VLOOKUP($N69,'Letter ID Stanine'!$A$2:$B$56,2))</f>
        <v> </v>
      </c>
      <c r="P69" s="56"/>
      <c r="Q69" s="302"/>
      <c r="R69" s="304" t="str">
        <f>IF($Q69=0," ",VLOOKUP($Q69,'Letter ID Stanine'!$A$2:$B$56,2))</f>
        <v> </v>
      </c>
      <c r="S69" s="56"/>
      <c r="T69" s="59"/>
      <c r="U69" s="304" t="str">
        <f>IF($T69=0," ",VLOOKUP($T69,'Letter ID Stanine'!$A$2:$B$56,2))</f>
        <v> </v>
      </c>
      <c r="V69" s="56"/>
      <c r="W69" s="59"/>
      <c r="X69" s="304" t="str">
        <f>IF($W69=0," ",VLOOKUP($W69,'Letter ID Stanine'!$A$2:$B$56,2))</f>
        <v> </v>
      </c>
      <c r="Y69" s="56"/>
      <c r="Z69" s="59"/>
      <c r="AA69" s="304" t="str">
        <f>IF($Z69=0," ",VLOOKUP($Z69,'Letter ID Stanine'!$A$2:$B$56,2))</f>
        <v> </v>
      </c>
      <c r="AB69" s="56"/>
      <c r="AC69" s="223"/>
      <c r="AD69" s="328">
        <f>IF($AC69=0,0,VLOOKUP($AC69,'CAP Stanine'!$A$2:$B$56,2))</f>
        <v>0</v>
      </c>
      <c r="AE69" s="101"/>
      <c r="AF69" s="101"/>
      <c r="AG69" s="169"/>
      <c r="AH69" s="168"/>
      <c r="AI69" s="168"/>
      <c r="AJ69" s="168"/>
      <c r="AK69" s="168"/>
      <c r="AL69" s="246"/>
      <c r="AM69" s="246"/>
      <c r="AN69" s="168"/>
      <c r="AO69" s="168"/>
      <c r="AP69" s="246"/>
      <c r="AQ69" s="246"/>
      <c r="AR69" s="169"/>
      <c r="AS69" s="303">
        <f t="shared" si="9"/>
        <v>5</v>
      </c>
      <c r="AT69" s="246"/>
      <c r="AU69" s="303">
        <f t="shared" si="9"/>
        <v>5</v>
      </c>
      <c r="AV69" s="246"/>
      <c r="AW69" s="303">
        <f t="shared" si="11"/>
        <v>5</v>
      </c>
      <c r="AX69" s="246"/>
      <c r="AY69" s="303">
        <f t="shared" si="12"/>
        <v>5</v>
      </c>
      <c r="AZ69" s="169"/>
      <c r="BA69" s="303">
        <f t="shared" si="13"/>
        <v>5</v>
      </c>
      <c r="BB69" s="246"/>
      <c r="BC69" s="303">
        <f t="shared" si="14"/>
        <v>5</v>
      </c>
      <c r="BD69" s="246"/>
      <c r="BE69" s="303">
        <f t="shared" si="6"/>
        <v>5</v>
      </c>
      <c r="BF69" s="246"/>
      <c r="BG69" s="303">
        <f t="shared" si="7"/>
        <v>5</v>
      </c>
      <c r="BH69" s="292"/>
      <c r="BI69" s="55"/>
      <c r="BJ69" s="167" t="str">
        <f>IF(BI69=0," ",IF($I69="F",VLOOKUP(BI69,'BURT-Word-Age-Bands'!$A$1:$H$82,4),VLOOKUP(BI69,'BURT-Word-Age-Bands'!$A$1:$H$82,7)))</f>
        <v> </v>
      </c>
      <c r="BK69" s="59"/>
      <c r="BL69" s="167" t="str">
        <f>IF(BK69=0," ",IF($I69="F",VLOOKUP(BK69,'BURT-Word-Age-Bands'!$A$1:$H$82,4),VLOOKUP(BK69,'BURT-Word-Age-Bands'!$A$1:$H$82,7)))</f>
        <v> </v>
      </c>
      <c r="BM69" s="59"/>
      <c r="BN69" s="167" t="str">
        <f>IF(BM69=0," ",IF($I69="F",VLOOKUP(BM69,'BURT-Word-Age-Bands'!$A$1:$H$82,4),VLOOKUP(BM69,'BURT-Word-Age-Bands'!$A$1:$H$82,7)))</f>
        <v> </v>
      </c>
      <c r="BO69" s="59"/>
      <c r="BP69" s="167" t="str">
        <f>IF(BO69=0," ",IF($I69="F",VLOOKUP(BO69,'BURT-Word-Age-Bands'!$A$1:$H$82,4),VLOOKUP(BO69,'BURT-Word-Age-Bands'!$A$1:$H$82,7)))</f>
        <v> </v>
      </c>
      <c r="BQ69" s="223"/>
      <c r="BR69" s="226"/>
      <c r="BS69" s="223"/>
      <c r="BT69" s="226"/>
      <c r="BU69" s="187"/>
      <c r="BV69" s="116"/>
      <c r="BW69" s="168"/>
      <c r="BX69" s="56"/>
      <c r="BY69" s="55"/>
      <c r="BZ69" s="59"/>
      <c r="CA69" s="59"/>
      <c r="CB69" s="324"/>
      <c r="CC69" s="59"/>
      <c r="CD69" s="59"/>
      <c r="CE69" s="59"/>
      <c r="CF69" s="59"/>
      <c r="CG69" s="59"/>
      <c r="CH69" s="59"/>
      <c r="CI69" s="59"/>
      <c r="CJ69" s="328"/>
    </row>
    <row r="70" spans="1:88" ht="12.75" customHeight="1">
      <c r="A70" s="262"/>
      <c r="B70" s="95">
        <v>60</v>
      </c>
      <c r="C70" s="90"/>
      <c r="D70" s="90"/>
      <c r="E70" s="90"/>
      <c r="F70" s="96"/>
      <c r="G70" s="96">
        <f ca="1" t="shared" si="8"/>
        <v>38405.922545023146</v>
      </c>
      <c r="H70" s="90"/>
      <c r="I70" s="90"/>
      <c r="J70" s="273"/>
      <c r="K70" s="273"/>
      <c r="L70" s="94" t="str">
        <f t="shared" si="0"/>
        <v> </v>
      </c>
      <c r="M70" s="94">
        <f t="shared" si="10"/>
        <v>38405.922545023146</v>
      </c>
      <c r="N70" s="55"/>
      <c r="O70" s="304" t="str">
        <f>IF($N70=0," ",VLOOKUP($N70,'Letter ID Stanine'!$A$2:$B$56,2))</f>
        <v> </v>
      </c>
      <c r="P70" s="56"/>
      <c r="Q70" s="302"/>
      <c r="R70" s="304" t="str">
        <f>IF($Q70=0," ",VLOOKUP($Q70,'Letter ID Stanine'!$A$2:$B$56,2))</f>
        <v> </v>
      </c>
      <c r="S70" s="56"/>
      <c r="T70" s="59"/>
      <c r="U70" s="304" t="str">
        <f>IF($T70=0," ",VLOOKUP($T70,'Letter ID Stanine'!$A$2:$B$56,2))</f>
        <v> </v>
      </c>
      <c r="V70" s="56"/>
      <c r="W70" s="59"/>
      <c r="X70" s="304" t="str">
        <f>IF($W70=0," ",VLOOKUP($W70,'Letter ID Stanine'!$A$2:$B$56,2))</f>
        <v> </v>
      </c>
      <c r="Y70" s="56"/>
      <c r="Z70" s="59"/>
      <c r="AA70" s="304" t="str">
        <f>IF($Z70=0," ",VLOOKUP($Z70,'Letter ID Stanine'!$A$2:$B$56,2))</f>
        <v> </v>
      </c>
      <c r="AB70" s="56"/>
      <c r="AC70" s="223"/>
      <c r="AD70" s="328">
        <f>IF($AC70=0,0,VLOOKUP($AC70,'CAP Stanine'!$A$2:$B$56,2))</f>
        <v>0</v>
      </c>
      <c r="AE70" s="101"/>
      <c r="AF70" s="101"/>
      <c r="AG70" s="169"/>
      <c r="AH70" s="168"/>
      <c r="AI70" s="168"/>
      <c r="AJ70" s="168"/>
      <c r="AK70" s="168"/>
      <c r="AL70" s="246"/>
      <c r="AM70" s="246"/>
      <c r="AN70" s="168"/>
      <c r="AO70" s="168"/>
      <c r="AP70" s="246"/>
      <c r="AQ70" s="246"/>
      <c r="AR70" s="169"/>
      <c r="AS70" s="303">
        <f t="shared" si="9"/>
        <v>5</v>
      </c>
      <c r="AT70" s="246"/>
      <c r="AU70" s="303">
        <f t="shared" si="9"/>
        <v>5</v>
      </c>
      <c r="AV70" s="246"/>
      <c r="AW70" s="303">
        <f t="shared" si="11"/>
        <v>5</v>
      </c>
      <c r="AX70" s="246"/>
      <c r="AY70" s="303">
        <f t="shared" si="12"/>
        <v>5</v>
      </c>
      <c r="AZ70" s="169"/>
      <c r="BA70" s="303">
        <f t="shared" si="13"/>
        <v>5</v>
      </c>
      <c r="BB70" s="246"/>
      <c r="BC70" s="303">
        <f t="shared" si="14"/>
        <v>5</v>
      </c>
      <c r="BD70" s="246"/>
      <c r="BE70" s="303">
        <f t="shared" si="6"/>
        <v>5</v>
      </c>
      <c r="BF70" s="246"/>
      <c r="BG70" s="303">
        <f t="shared" si="7"/>
        <v>5</v>
      </c>
      <c r="BH70" s="292"/>
      <c r="BI70" s="55"/>
      <c r="BJ70" s="167" t="str">
        <f>IF(BI70=0," ",IF($I70="F",VLOOKUP(BI70,'BURT-Word-Age-Bands'!$A$1:$H$82,4),VLOOKUP(BI70,'BURT-Word-Age-Bands'!$A$1:$H$82,7)))</f>
        <v> </v>
      </c>
      <c r="BK70" s="59"/>
      <c r="BL70" s="167" t="str">
        <f>IF(BK70=0," ",IF($I70="F",VLOOKUP(BK70,'BURT-Word-Age-Bands'!$A$1:$H$82,4),VLOOKUP(BK70,'BURT-Word-Age-Bands'!$A$1:$H$82,7)))</f>
        <v> </v>
      </c>
      <c r="BM70" s="59"/>
      <c r="BN70" s="167" t="str">
        <f>IF(BM70=0," ",IF($I70="F",VLOOKUP(BM70,'BURT-Word-Age-Bands'!$A$1:$H$82,4),VLOOKUP(BM70,'BURT-Word-Age-Bands'!$A$1:$H$82,7)))</f>
        <v> </v>
      </c>
      <c r="BO70" s="59"/>
      <c r="BP70" s="167" t="str">
        <f>IF(BO70=0," ",IF($I70="F",VLOOKUP(BO70,'BURT-Word-Age-Bands'!$A$1:$H$82,4),VLOOKUP(BO70,'BURT-Word-Age-Bands'!$A$1:$H$82,7)))</f>
        <v> </v>
      </c>
      <c r="BQ70" s="223"/>
      <c r="BR70" s="226"/>
      <c r="BS70" s="223"/>
      <c r="BT70" s="226"/>
      <c r="BU70" s="187"/>
      <c r="BV70" s="116"/>
      <c r="BW70" s="168"/>
      <c r="BX70" s="56"/>
      <c r="BY70" s="55"/>
      <c r="BZ70" s="59"/>
      <c r="CA70" s="59"/>
      <c r="CB70" s="324"/>
      <c r="CC70" s="59"/>
      <c r="CD70" s="59"/>
      <c r="CE70" s="59"/>
      <c r="CF70" s="59"/>
      <c r="CG70" s="59"/>
      <c r="CH70" s="59"/>
      <c r="CI70" s="59"/>
      <c r="CJ70" s="328"/>
    </row>
    <row r="71" spans="1:88" ht="12.75" customHeight="1">
      <c r="A71" s="262"/>
      <c r="B71" s="95">
        <v>61</v>
      </c>
      <c r="C71" s="90"/>
      <c r="D71" s="90"/>
      <c r="E71" s="90"/>
      <c r="F71" s="96"/>
      <c r="G71" s="96">
        <f ca="1" t="shared" si="8"/>
        <v>38405.922545023146</v>
      </c>
      <c r="H71" s="90"/>
      <c r="I71" s="90"/>
      <c r="J71" s="273"/>
      <c r="K71" s="273"/>
      <c r="L71" s="94" t="str">
        <f t="shared" si="0"/>
        <v> </v>
      </c>
      <c r="M71" s="94">
        <f t="shared" si="10"/>
        <v>38405.922545023146</v>
      </c>
      <c r="N71" s="55"/>
      <c r="O71" s="304" t="str">
        <f>IF($N71=0," ",VLOOKUP($N71,'Letter ID Stanine'!$A$2:$B$56,2))</f>
        <v> </v>
      </c>
      <c r="P71" s="56"/>
      <c r="Q71" s="302"/>
      <c r="R71" s="304" t="str">
        <f>IF($Q71=0," ",VLOOKUP($Q71,'Letter ID Stanine'!$A$2:$B$56,2))</f>
        <v> </v>
      </c>
      <c r="S71" s="56"/>
      <c r="T71" s="59"/>
      <c r="U71" s="304" t="str">
        <f>IF($T71=0," ",VLOOKUP($T71,'Letter ID Stanine'!$A$2:$B$56,2))</f>
        <v> </v>
      </c>
      <c r="V71" s="56"/>
      <c r="W71" s="59"/>
      <c r="X71" s="304" t="str">
        <f>IF($W71=0," ",VLOOKUP($W71,'Letter ID Stanine'!$A$2:$B$56,2))</f>
        <v> </v>
      </c>
      <c r="Y71" s="56"/>
      <c r="Z71" s="59"/>
      <c r="AA71" s="304" t="str">
        <f>IF($Z71=0," ",VLOOKUP($Z71,'Letter ID Stanine'!$A$2:$B$56,2))</f>
        <v> </v>
      </c>
      <c r="AB71" s="56"/>
      <c r="AC71" s="223"/>
      <c r="AD71" s="328">
        <f>IF($AC71=0,0,VLOOKUP($AC71,'CAP Stanine'!$A$2:$B$56,2))</f>
        <v>0</v>
      </c>
      <c r="AE71" s="101"/>
      <c r="AF71" s="101"/>
      <c r="AG71" s="169"/>
      <c r="AH71" s="168"/>
      <c r="AI71" s="168"/>
      <c r="AJ71" s="168"/>
      <c r="AK71" s="168"/>
      <c r="AL71" s="246"/>
      <c r="AM71" s="246"/>
      <c r="AN71" s="168"/>
      <c r="AO71" s="168"/>
      <c r="AP71" s="246"/>
      <c r="AQ71" s="246"/>
      <c r="AR71" s="169"/>
      <c r="AS71" s="303">
        <f t="shared" si="9"/>
        <v>5</v>
      </c>
      <c r="AT71" s="246"/>
      <c r="AU71" s="303">
        <f t="shared" si="9"/>
        <v>5</v>
      </c>
      <c r="AV71" s="246"/>
      <c r="AW71" s="303">
        <f t="shared" si="11"/>
        <v>5</v>
      </c>
      <c r="AX71" s="246"/>
      <c r="AY71" s="303">
        <f t="shared" si="12"/>
        <v>5</v>
      </c>
      <c r="AZ71" s="169"/>
      <c r="BA71" s="303">
        <f t="shared" si="13"/>
        <v>5</v>
      </c>
      <c r="BB71" s="246"/>
      <c r="BC71" s="303">
        <f t="shared" si="14"/>
        <v>5</v>
      </c>
      <c r="BD71" s="246"/>
      <c r="BE71" s="303">
        <f t="shared" si="6"/>
        <v>5</v>
      </c>
      <c r="BF71" s="246"/>
      <c r="BG71" s="303">
        <f t="shared" si="7"/>
        <v>5</v>
      </c>
      <c r="BH71" s="292"/>
      <c r="BI71" s="55"/>
      <c r="BJ71" s="167" t="str">
        <f>IF(BI71=0," ",IF($I71="F",VLOOKUP(BI71,'BURT-Word-Age-Bands'!$A$1:$H$82,4),VLOOKUP(BI71,'BURT-Word-Age-Bands'!$A$1:$H$82,7)))</f>
        <v> </v>
      </c>
      <c r="BK71" s="59"/>
      <c r="BL71" s="167" t="str">
        <f>IF(BK71=0," ",IF($I71="F",VLOOKUP(BK71,'BURT-Word-Age-Bands'!$A$1:$H$82,4),VLOOKUP(BK71,'BURT-Word-Age-Bands'!$A$1:$H$82,7)))</f>
        <v> </v>
      </c>
      <c r="BM71" s="59"/>
      <c r="BN71" s="167" t="str">
        <f>IF(BM71=0," ",IF($I71="F",VLOOKUP(BM71,'BURT-Word-Age-Bands'!$A$1:$H$82,4),VLOOKUP(BM71,'BURT-Word-Age-Bands'!$A$1:$H$82,7)))</f>
        <v> </v>
      </c>
      <c r="BO71" s="59"/>
      <c r="BP71" s="167" t="str">
        <f>IF(BO71=0," ",IF($I71="F",VLOOKUP(BO71,'BURT-Word-Age-Bands'!$A$1:$H$82,4),VLOOKUP(BO71,'BURT-Word-Age-Bands'!$A$1:$H$82,7)))</f>
        <v> </v>
      </c>
      <c r="BQ71" s="223"/>
      <c r="BR71" s="226"/>
      <c r="BS71" s="223"/>
      <c r="BT71" s="226"/>
      <c r="BU71" s="187"/>
      <c r="BV71" s="116"/>
      <c r="BW71" s="168"/>
      <c r="BX71" s="56"/>
      <c r="BY71" s="55"/>
      <c r="BZ71" s="59"/>
      <c r="CA71" s="59"/>
      <c r="CB71" s="324"/>
      <c r="CC71" s="59"/>
      <c r="CD71" s="59"/>
      <c r="CE71" s="59"/>
      <c r="CF71" s="59"/>
      <c r="CG71" s="59"/>
      <c r="CH71" s="59"/>
      <c r="CI71" s="59"/>
      <c r="CJ71" s="328"/>
    </row>
    <row r="72" spans="1:88" ht="12.75" customHeight="1">
      <c r="A72" s="262"/>
      <c r="B72" s="95">
        <v>62</v>
      </c>
      <c r="C72" s="90"/>
      <c r="D72" s="90"/>
      <c r="E72" s="90"/>
      <c r="F72" s="96"/>
      <c r="G72" s="96">
        <f ca="1" t="shared" si="8"/>
        <v>38405.922545023146</v>
      </c>
      <c r="H72" s="90"/>
      <c r="I72" s="90"/>
      <c r="J72" s="273"/>
      <c r="K72" s="273"/>
      <c r="L72" s="94" t="str">
        <f t="shared" si="0"/>
        <v> </v>
      </c>
      <c r="M72" s="94">
        <f t="shared" si="10"/>
        <v>38405.922545023146</v>
      </c>
      <c r="N72" s="55"/>
      <c r="O72" s="304" t="str">
        <f>IF($N72=0," ",VLOOKUP($N72,'Letter ID Stanine'!$A$2:$B$56,2))</f>
        <v> </v>
      </c>
      <c r="P72" s="56"/>
      <c r="Q72" s="302"/>
      <c r="R72" s="304" t="str">
        <f>IF($Q72=0," ",VLOOKUP($Q72,'Letter ID Stanine'!$A$2:$B$56,2))</f>
        <v> </v>
      </c>
      <c r="S72" s="56"/>
      <c r="T72" s="59"/>
      <c r="U72" s="304" t="str">
        <f>IF($T72=0," ",VLOOKUP($T72,'Letter ID Stanine'!$A$2:$B$56,2))</f>
        <v> </v>
      </c>
      <c r="V72" s="56"/>
      <c r="W72" s="59"/>
      <c r="X72" s="304" t="str">
        <f>IF($W72=0," ",VLOOKUP($W72,'Letter ID Stanine'!$A$2:$B$56,2))</f>
        <v> </v>
      </c>
      <c r="Y72" s="56"/>
      <c r="Z72" s="59"/>
      <c r="AA72" s="304" t="str">
        <f>IF($Z72=0," ",VLOOKUP($Z72,'Letter ID Stanine'!$A$2:$B$56,2))</f>
        <v> </v>
      </c>
      <c r="AB72" s="56"/>
      <c r="AC72" s="223"/>
      <c r="AD72" s="328">
        <f>IF($AC72=0,0,VLOOKUP($AC72,'CAP Stanine'!$A$2:$B$56,2))</f>
        <v>0</v>
      </c>
      <c r="AE72" s="101"/>
      <c r="AF72" s="101"/>
      <c r="AG72" s="169"/>
      <c r="AH72" s="168"/>
      <c r="AI72" s="168"/>
      <c r="AJ72" s="168"/>
      <c r="AK72" s="168"/>
      <c r="AL72" s="246"/>
      <c r="AM72" s="246"/>
      <c r="AN72" s="168"/>
      <c r="AO72" s="168"/>
      <c r="AP72" s="246"/>
      <c r="AQ72" s="246"/>
      <c r="AR72" s="169"/>
      <c r="AS72" s="303">
        <f t="shared" si="9"/>
        <v>5</v>
      </c>
      <c r="AT72" s="246"/>
      <c r="AU72" s="303">
        <f t="shared" si="9"/>
        <v>5</v>
      </c>
      <c r="AV72" s="246"/>
      <c r="AW72" s="303">
        <f t="shared" si="11"/>
        <v>5</v>
      </c>
      <c r="AX72" s="246"/>
      <c r="AY72" s="303">
        <f t="shared" si="12"/>
        <v>5</v>
      </c>
      <c r="AZ72" s="169"/>
      <c r="BA72" s="303">
        <f t="shared" si="13"/>
        <v>5</v>
      </c>
      <c r="BB72" s="246"/>
      <c r="BC72" s="303">
        <f t="shared" si="14"/>
        <v>5</v>
      </c>
      <c r="BD72" s="246"/>
      <c r="BE72" s="303">
        <f t="shared" si="6"/>
        <v>5</v>
      </c>
      <c r="BF72" s="246"/>
      <c r="BG72" s="303">
        <f t="shared" si="7"/>
        <v>5</v>
      </c>
      <c r="BH72" s="292"/>
      <c r="BI72" s="55"/>
      <c r="BJ72" s="167" t="str">
        <f>IF(BI72=0," ",IF($I72="F",VLOOKUP(BI72,'BURT-Word-Age-Bands'!$A$1:$H$82,4),VLOOKUP(BI72,'BURT-Word-Age-Bands'!$A$1:$H$82,7)))</f>
        <v> </v>
      </c>
      <c r="BK72" s="59"/>
      <c r="BL72" s="167" t="str">
        <f>IF(BK72=0," ",IF($I72="F",VLOOKUP(BK72,'BURT-Word-Age-Bands'!$A$1:$H$82,4),VLOOKUP(BK72,'BURT-Word-Age-Bands'!$A$1:$H$82,7)))</f>
        <v> </v>
      </c>
      <c r="BM72" s="59"/>
      <c r="BN72" s="167" t="str">
        <f>IF(BM72=0," ",IF($I72="F",VLOOKUP(BM72,'BURT-Word-Age-Bands'!$A$1:$H$82,4),VLOOKUP(BM72,'BURT-Word-Age-Bands'!$A$1:$H$82,7)))</f>
        <v> </v>
      </c>
      <c r="BO72" s="59"/>
      <c r="BP72" s="167" t="str">
        <f>IF(BO72=0," ",IF($I72="F",VLOOKUP(BO72,'BURT-Word-Age-Bands'!$A$1:$H$82,4),VLOOKUP(BO72,'BURT-Word-Age-Bands'!$A$1:$H$82,7)))</f>
        <v> </v>
      </c>
      <c r="BQ72" s="223"/>
      <c r="BR72" s="226"/>
      <c r="BS72" s="223"/>
      <c r="BT72" s="226"/>
      <c r="BU72" s="187"/>
      <c r="BV72" s="116"/>
      <c r="BW72" s="168"/>
      <c r="BX72" s="56"/>
      <c r="BY72" s="55"/>
      <c r="BZ72" s="59"/>
      <c r="CA72" s="59"/>
      <c r="CB72" s="324"/>
      <c r="CC72" s="59"/>
      <c r="CD72" s="59"/>
      <c r="CE72" s="59"/>
      <c r="CF72" s="59"/>
      <c r="CG72" s="59"/>
      <c r="CH72" s="59"/>
      <c r="CI72" s="59"/>
      <c r="CJ72" s="328"/>
    </row>
    <row r="73" spans="1:88" ht="12.75" customHeight="1">
      <c r="A73" s="262"/>
      <c r="B73" s="95">
        <v>63</v>
      </c>
      <c r="C73" s="90"/>
      <c r="D73" s="90"/>
      <c r="E73" s="90"/>
      <c r="F73" s="96"/>
      <c r="G73" s="96">
        <f ca="1" t="shared" si="8"/>
        <v>38405.922545023146</v>
      </c>
      <c r="H73" s="90"/>
      <c r="I73" s="90"/>
      <c r="J73" s="273"/>
      <c r="K73" s="273"/>
      <c r="L73" s="94" t="str">
        <f t="shared" si="0"/>
        <v> </v>
      </c>
      <c r="M73" s="94">
        <f t="shared" si="10"/>
        <v>38405.922545023146</v>
      </c>
      <c r="N73" s="55"/>
      <c r="O73" s="304" t="str">
        <f>IF($N73=0," ",VLOOKUP($N73,'Letter ID Stanine'!$A$2:$B$56,2))</f>
        <v> </v>
      </c>
      <c r="P73" s="56"/>
      <c r="Q73" s="302"/>
      <c r="R73" s="304" t="str">
        <f>IF($Q73=0," ",VLOOKUP($Q73,'Letter ID Stanine'!$A$2:$B$56,2))</f>
        <v> </v>
      </c>
      <c r="S73" s="56"/>
      <c r="T73" s="59"/>
      <c r="U73" s="304" t="str">
        <f>IF($T73=0," ",VLOOKUP($T73,'Letter ID Stanine'!$A$2:$B$56,2))</f>
        <v> </v>
      </c>
      <c r="V73" s="56"/>
      <c r="W73" s="59"/>
      <c r="X73" s="304" t="str">
        <f>IF($W73=0," ",VLOOKUP($W73,'Letter ID Stanine'!$A$2:$B$56,2))</f>
        <v> </v>
      </c>
      <c r="Y73" s="56"/>
      <c r="Z73" s="59"/>
      <c r="AA73" s="304" t="str">
        <f>IF($Z73=0," ",VLOOKUP($Z73,'Letter ID Stanine'!$A$2:$B$56,2))</f>
        <v> </v>
      </c>
      <c r="AB73" s="56"/>
      <c r="AC73" s="223"/>
      <c r="AD73" s="328">
        <f>IF($AC73=0,0,VLOOKUP($AC73,'CAP Stanine'!$A$2:$B$56,2))</f>
        <v>0</v>
      </c>
      <c r="AE73" s="101"/>
      <c r="AF73" s="101"/>
      <c r="AG73" s="169"/>
      <c r="AH73" s="168"/>
      <c r="AI73" s="168"/>
      <c r="AJ73" s="168"/>
      <c r="AK73" s="168"/>
      <c r="AL73" s="246"/>
      <c r="AM73" s="246"/>
      <c r="AN73" s="168"/>
      <c r="AO73" s="168"/>
      <c r="AP73" s="246"/>
      <c r="AQ73" s="246"/>
      <c r="AR73" s="169"/>
      <c r="AS73" s="303">
        <f t="shared" si="9"/>
        <v>5</v>
      </c>
      <c r="AT73" s="246"/>
      <c r="AU73" s="303">
        <f t="shared" si="9"/>
        <v>5</v>
      </c>
      <c r="AV73" s="246"/>
      <c r="AW73" s="303">
        <f t="shared" si="11"/>
        <v>5</v>
      </c>
      <c r="AX73" s="246"/>
      <c r="AY73" s="303">
        <f t="shared" si="12"/>
        <v>5</v>
      </c>
      <c r="AZ73" s="169"/>
      <c r="BA73" s="303">
        <f t="shared" si="13"/>
        <v>5</v>
      </c>
      <c r="BB73" s="246"/>
      <c r="BC73" s="303">
        <f t="shared" si="14"/>
        <v>5</v>
      </c>
      <c r="BD73" s="246"/>
      <c r="BE73" s="303">
        <f t="shared" si="6"/>
        <v>5</v>
      </c>
      <c r="BF73" s="246"/>
      <c r="BG73" s="303">
        <f t="shared" si="7"/>
        <v>5</v>
      </c>
      <c r="BH73" s="292"/>
      <c r="BI73" s="55"/>
      <c r="BJ73" s="167" t="str">
        <f>IF(BI73=0," ",IF($I73="F",VLOOKUP(BI73,'BURT-Word-Age-Bands'!$A$1:$H$82,4),VLOOKUP(BI73,'BURT-Word-Age-Bands'!$A$1:$H$82,7)))</f>
        <v> </v>
      </c>
      <c r="BK73" s="59"/>
      <c r="BL73" s="167" t="str">
        <f>IF(BK73=0," ",IF($I73="F",VLOOKUP(BK73,'BURT-Word-Age-Bands'!$A$1:$H$82,4),VLOOKUP(BK73,'BURT-Word-Age-Bands'!$A$1:$H$82,7)))</f>
        <v> </v>
      </c>
      <c r="BM73" s="59"/>
      <c r="BN73" s="167" t="str">
        <f>IF(BM73=0," ",IF($I73="F",VLOOKUP(BM73,'BURT-Word-Age-Bands'!$A$1:$H$82,4),VLOOKUP(BM73,'BURT-Word-Age-Bands'!$A$1:$H$82,7)))</f>
        <v> </v>
      </c>
      <c r="BO73" s="59"/>
      <c r="BP73" s="167" t="str">
        <f>IF(BO73=0," ",IF($I73="F",VLOOKUP(BO73,'BURT-Word-Age-Bands'!$A$1:$H$82,4),VLOOKUP(BO73,'BURT-Word-Age-Bands'!$A$1:$H$82,7)))</f>
        <v> </v>
      </c>
      <c r="BQ73" s="223"/>
      <c r="BR73" s="226"/>
      <c r="BS73" s="223"/>
      <c r="BT73" s="226"/>
      <c r="BU73" s="187"/>
      <c r="BV73" s="116"/>
      <c r="BW73" s="168"/>
      <c r="BX73" s="56"/>
      <c r="BY73" s="55"/>
      <c r="BZ73" s="59"/>
      <c r="CA73" s="59"/>
      <c r="CB73" s="324"/>
      <c r="CC73" s="59"/>
      <c r="CD73" s="59"/>
      <c r="CE73" s="59"/>
      <c r="CF73" s="59"/>
      <c r="CG73" s="59"/>
      <c r="CH73" s="59"/>
      <c r="CI73" s="59"/>
      <c r="CJ73" s="328"/>
    </row>
    <row r="74" spans="1:88" ht="12.75" customHeight="1">
      <c r="A74" s="262"/>
      <c r="B74" s="95">
        <v>64</v>
      </c>
      <c r="C74" s="90"/>
      <c r="D74" s="90"/>
      <c r="E74" s="90"/>
      <c r="F74" s="96"/>
      <c r="G74" s="96">
        <f ca="1" t="shared" si="8"/>
        <v>38405.922545023146</v>
      </c>
      <c r="H74" s="90"/>
      <c r="I74" s="90"/>
      <c r="J74" s="273"/>
      <c r="K74" s="273"/>
      <c r="L74" s="94" t="str">
        <f t="shared" si="0"/>
        <v> </v>
      </c>
      <c r="M74" s="94">
        <f t="shared" si="10"/>
        <v>38405.922545023146</v>
      </c>
      <c r="N74" s="55"/>
      <c r="O74" s="304" t="str">
        <f>IF($N74=0," ",VLOOKUP($N74,'Letter ID Stanine'!$A$2:$B$56,2))</f>
        <v> </v>
      </c>
      <c r="P74" s="56"/>
      <c r="Q74" s="302"/>
      <c r="R74" s="304" t="str">
        <f>IF($Q74=0," ",VLOOKUP($Q74,'Letter ID Stanine'!$A$2:$B$56,2))</f>
        <v> </v>
      </c>
      <c r="S74" s="56"/>
      <c r="T74" s="59"/>
      <c r="U74" s="304" t="str">
        <f>IF($T74=0," ",VLOOKUP($T74,'Letter ID Stanine'!$A$2:$B$56,2))</f>
        <v> </v>
      </c>
      <c r="V74" s="56"/>
      <c r="W74" s="59"/>
      <c r="X74" s="304" t="str">
        <f>IF($W74=0," ",VLOOKUP($W74,'Letter ID Stanine'!$A$2:$B$56,2))</f>
        <v> </v>
      </c>
      <c r="Y74" s="56"/>
      <c r="Z74" s="59"/>
      <c r="AA74" s="304" t="str">
        <f>IF($Z74=0," ",VLOOKUP($Z74,'Letter ID Stanine'!$A$2:$B$56,2))</f>
        <v> </v>
      </c>
      <c r="AB74" s="56"/>
      <c r="AC74" s="223"/>
      <c r="AD74" s="328">
        <f>IF($AC74=0,0,VLOOKUP($AC74,'CAP Stanine'!$A$2:$B$56,2))</f>
        <v>0</v>
      </c>
      <c r="AE74" s="101"/>
      <c r="AF74" s="101"/>
      <c r="AG74" s="169"/>
      <c r="AH74" s="168"/>
      <c r="AI74" s="168"/>
      <c r="AJ74" s="168"/>
      <c r="AK74" s="168"/>
      <c r="AL74" s="246"/>
      <c r="AM74" s="246"/>
      <c r="AN74" s="168"/>
      <c r="AO74" s="168"/>
      <c r="AP74" s="246"/>
      <c r="AQ74" s="246"/>
      <c r="AR74" s="169"/>
      <c r="AS74" s="303">
        <f t="shared" si="9"/>
        <v>5</v>
      </c>
      <c r="AT74" s="246"/>
      <c r="AU74" s="303">
        <f t="shared" si="9"/>
        <v>5</v>
      </c>
      <c r="AV74" s="246"/>
      <c r="AW74" s="303">
        <f t="shared" si="11"/>
        <v>5</v>
      </c>
      <c r="AX74" s="246"/>
      <c r="AY74" s="303">
        <f t="shared" si="12"/>
        <v>5</v>
      </c>
      <c r="AZ74" s="169"/>
      <c r="BA74" s="303">
        <f t="shared" si="13"/>
        <v>5</v>
      </c>
      <c r="BB74" s="246"/>
      <c r="BC74" s="303">
        <f t="shared" si="14"/>
        <v>5</v>
      </c>
      <c r="BD74" s="246"/>
      <c r="BE74" s="303">
        <f t="shared" si="6"/>
        <v>5</v>
      </c>
      <c r="BF74" s="246"/>
      <c r="BG74" s="303">
        <f t="shared" si="7"/>
        <v>5</v>
      </c>
      <c r="BH74" s="292"/>
      <c r="BI74" s="55"/>
      <c r="BJ74" s="167" t="str">
        <f>IF(BI74=0," ",IF($I74="F",VLOOKUP(BI74,'BURT-Word-Age-Bands'!$A$1:$H$82,4),VLOOKUP(BI74,'BURT-Word-Age-Bands'!$A$1:$H$82,7)))</f>
        <v> </v>
      </c>
      <c r="BK74" s="59"/>
      <c r="BL74" s="167" t="str">
        <f>IF(BK74=0," ",IF($I74="F",VLOOKUP(BK74,'BURT-Word-Age-Bands'!$A$1:$H$82,4),VLOOKUP(BK74,'BURT-Word-Age-Bands'!$A$1:$H$82,7)))</f>
        <v> </v>
      </c>
      <c r="BM74" s="59"/>
      <c r="BN74" s="167" t="str">
        <f>IF(BM74=0," ",IF($I74="F",VLOOKUP(BM74,'BURT-Word-Age-Bands'!$A$1:$H$82,4),VLOOKUP(BM74,'BURT-Word-Age-Bands'!$A$1:$H$82,7)))</f>
        <v> </v>
      </c>
      <c r="BO74" s="59"/>
      <c r="BP74" s="167" t="str">
        <f>IF(BO74=0," ",IF($I74="F",VLOOKUP(BO74,'BURT-Word-Age-Bands'!$A$1:$H$82,4),VLOOKUP(BO74,'BURT-Word-Age-Bands'!$A$1:$H$82,7)))</f>
        <v> </v>
      </c>
      <c r="BQ74" s="223"/>
      <c r="BR74" s="226"/>
      <c r="BS74" s="223"/>
      <c r="BT74" s="226"/>
      <c r="BU74" s="187"/>
      <c r="BV74" s="116"/>
      <c r="BW74" s="168"/>
      <c r="BX74" s="56"/>
      <c r="BY74" s="55"/>
      <c r="BZ74" s="59"/>
      <c r="CA74" s="59"/>
      <c r="CB74" s="324"/>
      <c r="CC74" s="59"/>
      <c r="CD74" s="59"/>
      <c r="CE74" s="59"/>
      <c r="CF74" s="59"/>
      <c r="CG74" s="59"/>
      <c r="CH74" s="59"/>
      <c r="CI74" s="59"/>
      <c r="CJ74" s="328"/>
    </row>
    <row r="75" spans="1:88" ht="12.75" customHeight="1">
      <c r="A75" s="262"/>
      <c r="B75" s="95">
        <v>65</v>
      </c>
      <c r="C75" s="90"/>
      <c r="D75" s="90"/>
      <c r="E75" s="90"/>
      <c r="F75" s="96"/>
      <c r="G75" s="96">
        <f ca="1" t="shared" si="8"/>
        <v>38405.922545023146</v>
      </c>
      <c r="H75" s="90"/>
      <c r="I75" s="90"/>
      <c r="J75" s="273"/>
      <c r="K75" s="273"/>
      <c r="L75" s="94" t="str">
        <f aca="true" t="shared" si="15" ref="L75:L111">D75&amp;" "&amp;E75</f>
        <v> </v>
      </c>
      <c r="M75" s="94">
        <f aca="true" t="shared" si="16" ref="M75:M111">G75-F75</f>
        <v>38405.922545023146</v>
      </c>
      <c r="N75" s="55"/>
      <c r="O75" s="304" t="str">
        <f>IF($N75=0," ",VLOOKUP($N75,'Letter ID Stanine'!$A$2:$B$56,2))</f>
        <v> </v>
      </c>
      <c r="P75" s="56"/>
      <c r="Q75" s="302"/>
      <c r="R75" s="304" t="str">
        <f>IF($Q75=0," ",VLOOKUP($Q75,'Letter ID Stanine'!$A$2:$B$56,2))</f>
        <v> </v>
      </c>
      <c r="S75" s="56"/>
      <c r="T75" s="59"/>
      <c r="U75" s="304" t="str">
        <f>IF($T75=0," ",VLOOKUP($T75,'Letter ID Stanine'!$A$2:$B$56,2))</f>
        <v> </v>
      </c>
      <c r="V75" s="56"/>
      <c r="W75" s="59"/>
      <c r="X75" s="304" t="str">
        <f>IF($W75=0," ",VLOOKUP($W75,'Letter ID Stanine'!$A$2:$B$56,2))</f>
        <v> </v>
      </c>
      <c r="Y75" s="56"/>
      <c r="Z75" s="59"/>
      <c r="AA75" s="304" t="str">
        <f>IF($Z75=0," ",VLOOKUP($Z75,'Letter ID Stanine'!$A$2:$B$56,2))</f>
        <v> </v>
      </c>
      <c r="AB75" s="56"/>
      <c r="AC75" s="223"/>
      <c r="AD75" s="328">
        <f>IF($AC75=0,0,VLOOKUP($AC75,'CAP Stanine'!$A$2:$B$56,2))</f>
        <v>0</v>
      </c>
      <c r="AE75" s="101"/>
      <c r="AF75" s="101"/>
      <c r="AG75" s="169"/>
      <c r="AH75" s="168"/>
      <c r="AI75" s="168"/>
      <c r="AJ75" s="168"/>
      <c r="AK75" s="168"/>
      <c r="AL75" s="246"/>
      <c r="AM75" s="246"/>
      <c r="AN75" s="168"/>
      <c r="AO75" s="168"/>
      <c r="AP75" s="246"/>
      <c r="AQ75" s="246"/>
      <c r="AR75" s="169"/>
      <c r="AS75" s="303">
        <f t="shared" si="9"/>
        <v>5</v>
      </c>
      <c r="AT75" s="246"/>
      <c r="AU75" s="303">
        <f t="shared" si="9"/>
        <v>5</v>
      </c>
      <c r="AV75" s="246"/>
      <c r="AW75" s="303">
        <f aca="true" t="shared" si="17" ref="AW75:AW106">AV75/10+5</f>
        <v>5</v>
      </c>
      <c r="AX75" s="246"/>
      <c r="AY75" s="303">
        <f aca="true" t="shared" si="18" ref="AY75:AY106">AX75/10+5</f>
        <v>5</v>
      </c>
      <c r="AZ75" s="169"/>
      <c r="BA75" s="303">
        <f aca="true" t="shared" si="19" ref="BA75:BA106">AZ75/10+5</f>
        <v>5</v>
      </c>
      <c r="BB75" s="246"/>
      <c r="BC75" s="303">
        <f aca="true" t="shared" si="20" ref="BC75:BC106">BB75/10+5</f>
        <v>5</v>
      </c>
      <c r="BD75" s="246"/>
      <c r="BE75" s="303">
        <f aca="true" t="shared" si="21" ref="BE75:BE106">BD75/10+5</f>
        <v>5</v>
      </c>
      <c r="BF75" s="246"/>
      <c r="BG75" s="303">
        <f aca="true" t="shared" si="22" ref="BG75:BG106">BF75/10+5</f>
        <v>5</v>
      </c>
      <c r="BH75" s="292"/>
      <c r="BI75" s="55"/>
      <c r="BJ75" s="167" t="str">
        <f>IF(BI75=0," ",IF($I75="F",VLOOKUP(BI75,'BURT-Word-Age-Bands'!$A$1:$H$82,4),VLOOKUP(BI75,'BURT-Word-Age-Bands'!$A$1:$H$82,7)))</f>
        <v> </v>
      </c>
      <c r="BK75" s="59"/>
      <c r="BL75" s="167" t="str">
        <f>IF(BK75=0," ",IF($I75="F",VLOOKUP(BK75,'BURT-Word-Age-Bands'!$A$1:$H$82,4),VLOOKUP(BK75,'BURT-Word-Age-Bands'!$A$1:$H$82,7)))</f>
        <v> </v>
      </c>
      <c r="BM75" s="59"/>
      <c r="BN75" s="167" t="str">
        <f>IF(BM75=0," ",IF($I75="F",VLOOKUP(BM75,'BURT-Word-Age-Bands'!$A$1:$H$82,4),VLOOKUP(BM75,'BURT-Word-Age-Bands'!$A$1:$H$82,7)))</f>
        <v> </v>
      </c>
      <c r="BO75" s="59"/>
      <c r="BP75" s="167" t="str">
        <f>IF(BO75=0," ",IF($I75="F",VLOOKUP(BO75,'BURT-Word-Age-Bands'!$A$1:$H$82,4),VLOOKUP(BO75,'BURT-Word-Age-Bands'!$A$1:$H$82,7)))</f>
        <v> </v>
      </c>
      <c r="BQ75" s="223"/>
      <c r="BR75" s="226"/>
      <c r="BS75" s="223"/>
      <c r="BT75" s="226"/>
      <c r="BU75" s="187"/>
      <c r="BV75" s="116"/>
      <c r="BW75" s="168"/>
      <c r="BX75" s="56"/>
      <c r="BY75" s="55"/>
      <c r="BZ75" s="59"/>
      <c r="CA75" s="59"/>
      <c r="CB75" s="324"/>
      <c r="CC75" s="59"/>
      <c r="CD75" s="59"/>
      <c r="CE75" s="59"/>
      <c r="CF75" s="59"/>
      <c r="CG75" s="59"/>
      <c r="CH75" s="59"/>
      <c r="CI75" s="59"/>
      <c r="CJ75" s="328"/>
    </row>
    <row r="76" spans="1:88" ht="12.75" customHeight="1">
      <c r="A76" s="262"/>
      <c r="B76" s="95">
        <v>66</v>
      </c>
      <c r="C76" s="90"/>
      <c r="D76" s="90"/>
      <c r="E76" s="90"/>
      <c r="F76" s="96"/>
      <c r="G76" s="96">
        <f aca="true" ca="1" t="shared" si="23" ref="G76:G111">NOW()</f>
        <v>38405.922545023146</v>
      </c>
      <c r="H76" s="90"/>
      <c r="I76" s="90"/>
      <c r="J76" s="273"/>
      <c r="K76" s="273"/>
      <c r="L76" s="94" t="str">
        <f t="shared" si="15"/>
        <v> </v>
      </c>
      <c r="M76" s="94">
        <f t="shared" si="16"/>
        <v>38405.922545023146</v>
      </c>
      <c r="N76" s="55"/>
      <c r="O76" s="304" t="str">
        <f>IF($N76=0," ",VLOOKUP($N76,'Letter ID Stanine'!$A$2:$B$56,2))</f>
        <v> </v>
      </c>
      <c r="P76" s="56"/>
      <c r="Q76" s="302"/>
      <c r="R76" s="304" t="str">
        <f>IF($Q76=0," ",VLOOKUP($Q76,'Letter ID Stanine'!$A$2:$B$56,2))</f>
        <v> </v>
      </c>
      <c r="S76" s="56"/>
      <c r="T76" s="59"/>
      <c r="U76" s="304" t="str">
        <f>IF($T76=0," ",VLOOKUP($T76,'Letter ID Stanine'!$A$2:$B$56,2))</f>
        <v> </v>
      </c>
      <c r="V76" s="56"/>
      <c r="W76" s="59"/>
      <c r="X76" s="304" t="str">
        <f>IF($W76=0," ",VLOOKUP($W76,'Letter ID Stanine'!$A$2:$B$56,2))</f>
        <v> </v>
      </c>
      <c r="Y76" s="56"/>
      <c r="Z76" s="59"/>
      <c r="AA76" s="304" t="str">
        <f>IF($Z76=0," ",VLOOKUP($Z76,'Letter ID Stanine'!$A$2:$B$56,2))</f>
        <v> </v>
      </c>
      <c r="AB76" s="56"/>
      <c r="AC76" s="223"/>
      <c r="AD76" s="328">
        <f>IF($AC76=0,0,VLOOKUP($AC76,'CAP Stanine'!$A$2:$B$56,2))</f>
        <v>0</v>
      </c>
      <c r="AE76" s="101"/>
      <c r="AF76" s="101"/>
      <c r="AG76" s="169"/>
      <c r="AH76" s="168"/>
      <c r="AI76" s="168"/>
      <c r="AJ76" s="168"/>
      <c r="AK76" s="168"/>
      <c r="AL76" s="246"/>
      <c r="AM76" s="246"/>
      <c r="AN76" s="168"/>
      <c r="AO76" s="168"/>
      <c r="AP76" s="246"/>
      <c r="AQ76" s="246"/>
      <c r="AR76" s="169"/>
      <c r="AS76" s="303">
        <f aca="true" t="shared" si="24" ref="AS76:AU111">AR76/10+5</f>
        <v>5</v>
      </c>
      <c r="AT76" s="246"/>
      <c r="AU76" s="303">
        <f t="shared" si="24"/>
        <v>5</v>
      </c>
      <c r="AV76" s="246"/>
      <c r="AW76" s="303">
        <f t="shared" si="17"/>
        <v>5</v>
      </c>
      <c r="AX76" s="246"/>
      <c r="AY76" s="303">
        <f t="shared" si="18"/>
        <v>5</v>
      </c>
      <c r="AZ76" s="169"/>
      <c r="BA76" s="303">
        <f t="shared" si="19"/>
        <v>5</v>
      </c>
      <c r="BB76" s="246"/>
      <c r="BC76" s="303">
        <f t="shared" si="20"/>
        <v>5</v>
      </c>
      <c r="BD76" s="246"/>
      <c r="BE76" s="303">
        <f t="shared" si="21"/>
        <v>5</v>
      </c>
      <c r="BF76" s="246"/>
      <c r="BG76" s="303">
        <f t="shared" si="22"/>
        <v>5</v>
      </c>
      <c r="BH76" s="292"/>
      <c r="BI76" s="55"/>
      <c r="BJ76" s="167" t="str">
        <f>IF(BI76=0," ",IF($I76="F",VLOOKUP(BI76,'BURT-Word-Age-Bands'!$A$1:$H$82,4),VLOOKUP(BI76,'BURT-Word-Age-Bands'!$A$1:$H$82,7)))</f>
        <v> </v>
      </c>
      <c r="BK76" s="59"/>
      <c r="BL76" s="167" t="str">
        <f>IF(BK76=0," ",IF($I76="F",VLOOKUP(BK76,'BURT-Word-Age-Bands'!$A$1:$H$82,4),VLOOKUP(BK76,'BURT-Word-Age-Bands'!$A$1:$H$82,7)))</f>
        <v> </v>
      </c>
      <c r="BM76" s="59"/>
      <c r="BN76" s="167" t="str">
        <f>IF(BM76=0," ",IF($I76="F",VLOOKUP(BM76,'BURT-Word-Age-Bands'!$A$1:$H$82,4),VLOOKUP(BM76,'BURT-Word-Age-Bands'!$A$1:$H$82,7)))</f>
        <v> </v>
      </c>
      <c r="BO76" s="59"/>
      <c r="BP76" s="167" t="str">
        <f>IF(BO76=0," ",IF($I76="F",VLOOKUP(BO76,'BURT-Word-Age-Bands'!$A$1:$H$82,4),VLOOKUP(BO76,'BURT-Word-Age-Bands'!$A$1:$H$82,7)))</f>
        <v> </v>
      </c>
      <c r="BQ76" s="223"/>
      <c r="BR76" s="226"/>
      <c r="BS76" s="223"/>
      <c r="BT76" s="226"/>
      <c r="BU76" s="187"/>
      <c r="BV76" s="116"/>
      <c r="BW76" s="168"/>
      <c r="BX76" s="56"/>
      <c r="BY76" s="55"/>
      <c r="BZ76" s="59"/>
      <c r="CA76" s="59"/>
      <c r="CB76" s="324"/>
      <c r="CC76" s="59"/>
      <c r="CD76" s="59"/>
      <c r="CE76" s="59"/>
      <c r="CF76" s="59"/>
      <c r="CG76" s="59"/>
      <c r="CH76" s="59"/>
      <c r="CI76" s="59"/>
      <c r="CJ76" s="328"/>
    </row>
    <row r="77" spans="1:88" ht="12.75" customHeight="1">
      <c r="A77" s="262"/>
      <c r="B77" s="95">
        <v>67</v>
      </c>
      <c r="C77" s="90"/>
      <c r="D77" s="90"/>
      <c r="E77" s="90"/>
      <c r="F77" s="96"/>
      <c r="G77" s="96">
        <f ca="1" t="shared" si="23"/>
        <v>38405.922545023146</v>
      </c>
      <c r="H77" s="90"/>
      <c r="I77" s="90"/>
      <c r="J77" s="273"/>
      <c r="K77" s="273"/>
      <c r="L77" s="94" t="str">
        <f t="shared" si="15"/>
        <v> </v>
      </c>
      <c r="M77" s="94">
        <f t="shared" si="16"/>
        <v>38405.922545023146</v>
      </c>
      <c r="N77" s="55"/>
      <c r="O77" s="304" t="str">
        <f>IF($N77=0," ",VLOOKUP($N77,'Letter ID Stanine'!$A$2:$B$56,2))</f>
        <v> </v>
      </c>
      <c r="P77" s="56"/>
      <c r="Q77" s="302"/>
      <c r="R77" s="304" t="str">
        <f>IF($Q77=0," ",VLOOKUP($Q77,'Letter ID Stanine'!$A$2:$B$56,2))</f>
        <v> </v>
      </c>
      <c r="S77" s="56"/>
      <c r="T77" s="59"/>
      <c r="U77" s="304" t="str">
        <f>IF($T77=0," ",VLOOKUP($T77,'Letter ID Stanine'!$A$2:$B$56,2))</f>
        <v> </v>
      </c>
      <c r="V77" s="56"/>
      <c r="W77" s="59"/>
      <c r="X77" s="304" t="str">
        <f>IF($W77=0," ",VLOOKUP($W77,'Letter ID Stanine'!$A$2:$B$56,2))</f>
        <v> </v>
      </c>
      <c r="Y77" s="56"/>
      <c r="Z77" s="59"/>
      <c r="AA77" s="304" t="str">
        <f>IF($Z77=0," ",VLOOKUP($Z77,'Letter ID Stanine'!$A$2:$B$56,2))</f>
        <v> </v>
      </c>
      <c r="AB77" s="56"/>
      <c r="AC77" s="223"/>
      <c r="AD77" s="328">
        <f>IF($AC77=0,0,VLOOKUP($AC77,'CAP Stanine'!$A$2:$B$56,2))</f>
        <v>0</v>
      </c>
      <c r="AE77" s="101"/>
      <c r="AF77" s="101"/>
      <c r="AG77" s="169"/>
      <c r="AH77" s="168"/>
      <c r="AI77" s="168"/>
      <c r="AJ77" s="168"/>
      <c r="AK77" s="168"/>
      <c r="AL77" s="246"/>
      <c r="AM77" s="246"/>
      <c r="AN77" s="168"/>
      <c r="AO77" s="168"/>
      <c r="AP77" s="246"/>
      <c r="AQ77" s="246"/>
      <c r="AR77" s="169"/>
      <c r="AS77" s="303">
        <f t="shared" si="24"/>
        <v>5</v>
      </c>
      <c r="AT77" s="246"/>
      <c r="AU77" s="303">
        <f t="shared" si="24"/>
        <v>5</v>
      </c>
      <c r="AV77" s="246"/>
      <c r="AW77" s="303">
        <f t="shared" si="17"/>
        <v>5</v>
      </c>
      <c r="AX77" s="246"/>
      <c r="AY77" s="303">
        <f t="shared" si="18"/>
        <v>5</v>
      </c>
      <c r="AZ77" s="169"/>
      <c r="BA77" s="303">
        <f t="shared" si="19"/>
        <v>5</v>
      </c>
      <c r="BB77" s="246"/>
      <c r="BC77" s="303">
        <f t="shared" si="20"/>
        <v>5</v>
      </c>
      <c r="BD77" s="246"/>
      <c r="BE77" s="303">
        <f t="shared" si="21"/>
        <v>5</v>
      </c>
      <c r="BF77" s="246"/>
      <c r="BG77" s="303">
        <f t="shared" si="22"/>
        <v>5</v>
      </c>
      <c r="BH77" s="292"/>
      <c r="BI77" s="55"/>
      <c r="BJ77" s="167" t="str">
        <f>IF(BI77=0," ",IF($I77="F",VLOOKUP(BI77,'BURT-Word-Age-Bands'!$A$1:$H$82,4),VLOOKUP(BI77,'BURT-Word-Age-Bands'!$A$1:$H$82,7)))</f>
        <v> </v>
      </c>
      <c r="BK77" s="59"/>
      <c r="BL77" s="167" t="str">
        <f>IF(BK77=0," ",IF($I77="F",VLOOKUP(BK77,'BURT-Word-Age-Bands'!$A$1:$H$82,4),VLOOKUP(BK77,'BURT-Word-Age-Bands'!$A$1:$H$82,7)))</f>
        <v> </v>
      </c>
      <c r="BM77" s="59"/>
      <c r="BN77" s="167" t="str">
        <f>IF(BM77=0," ",IF($I77="F",VLOOKUP(BM77,'BURT-Word-Age-Bands'!$A$1:$H$82,4),VLOOKUP(BM77,'BURT-Word-Age-Bands'!$A$1:$H$82,7)))</f>
        <v> </v>
      </c>
      <c r="BO77" s="59"/>
      <c r="BP77" s="167" t="str">
        <f>IF(BO77=0," ",IF($I77="F",VLOOKUP(BO77,'BURT-Word-Age-Bands'!$A$1:$H$82,4),VLOOKUP(BO77,'BURT-Word-Age-Bands'!$A$1:$H$82,7)))</f>
        <v> </v>
      </c>
      <c r="BQ77" s="223"/>
      <c r="BR77" s="226"/>
      <c r="BS77" s="223"/>
      <c r="BT77" s="226"/>
      <c r="BU77" s="187"/>
      <c r="BV77" s="116"/>
      <c r="BW77" s="168"/>
      <c r="BX77" s="56"/>
      <c r="BY77" s="55"/>
      <c r="BZ77" s="59"/>
      <c r="CA77" s="59"/>
      <c r="CB77" s="324"/>
      <c r="CC77" s="59"/>
      <c r="CD77" s="59"/>
      <c r="CE77" s="59"/>
      <c r="CF77" s="59"/>
      <c r="CG77" s="59"/>
      <c r="CH77" s="59"/>
      <c r="CI77" s="59"/>
      <c r="CJ77" s="328"/>
    </row>
    <row r="78" spans="1:88" ht="12.75" customHeight="1">
      <c r="A78" s="262"/>
      <c r="B78" s="95">
        <v>68</v>
      </c>
      <c r="C78" s="90"/>
      <c r="D78" s="90"/>
      <c r="E78" s="90"/>
      <c r="F78" s="96"/>
      <c r="G78" s="96">
        <f ca="1" t="shared" si="23"/>
        <v>38405.922545023146</v>
      </c>
      <c r="H78" s="90"/>
      <c r="I78" s="90"/>
      <c r="J78" s="273"/>
      <c r="K78" s="273"/>
      <c r="L78" s="94" t="str">
        <f t="shared" si="15"/>
        <v> </v>
      </c>
      <c r="M78" s="94">
        <f t="shared" si="16"/>
        <v>38405.922545023146</v>
      </c>
      <c r="N78" s="55"/>
      <c r="O78" s="304" t="str">
        <f>IF($N78=0," ",VLOOKUP($N78,'Letter ID Stanine'!$A$2:$B$56,2))</f>
        <v> </v>
      </c>
      <c r="P78" s="56"/>
      <c r="Q78" s="302"/>
      <c r="R78" s="304" t="str">
        <f>IF($Q78=0," ",VLOOKUP($Q78,'Letter ID Stanine'!$A$2:$B$56,2))</f>
        <v> </v>
      </c>
      <c r="S78" s="56"/>
      <c r="T78" s="59"/>
      <c r="U78" s="304" t="str">
        <f>IF($T78=0," ",VLOOKUP($T78,'Letter ID Stanine'!$A$2:$B$56,2))</f>
        <v> </v>
      </c>
      <c r="V78" s="56"/>
      <c r="W78" s="59"/>
      <c r="X78" s="304" t="str">
        <f>IF($W78=0," ",VLOOKUP($W78,'Letter ID Stanine'!$A$2:$B$56,2))</f>
        <v> </v>
      </c>
      <c r="Y78" s="56"/>
      <c r="Z78" s="59"/>
      <c r="AA78" s="304" t="str">
        <f>IF($Z78=0," ",VLOOKUP($Z78,'Letter ID Stanine'!$A$2:$B$56,2))</f>
        <v> </v>
      </c>
      <c r="AB78" s="56"/>
      <c r="AC78" s="223"/>
      <c r="AD78" s="328">
        <f>IF($AC78=0,0,VLOOKUP($AC78,'CAP Stanine'!$A$2:$B$56,2))</f>
        <v>0</v>
      </c>
      <c r="AE78" s="101"/>
      <c r="AF78" s="101"/>
      <c r="AG78" s="169"/>
      <c r="AH78" s="168"/>
      <c r="AI78" s="168"/>
      <c r="AJ78" s="168"/>
      <c r="AK78" s="168"/>
      <c r="AL78" s="246"/>
      <c r="AM78" s="246"/>
      <c r="AN78" s="168"/>
      <c r="AO78" s="168"/>
      <c r="AP78" s="246"/>
      <c r="AQ78" s="246"/>
      <c r="AR78" s="169"/>
      <c r="AS78" s="303">
        <f t="shared" si="24"/>
        <v>5</v>
      </c>
      <c r="AT78" s="246"/>
      <c r="AU78" s="303">
        <f t="shared" si="24"/>
        <v>5</v>
      </c>
      <c r="AV78" s="246"/>
      <c r="AW78" s="303">
        <f t="shared" si="17"/>
        <v>5</v>
      </c>
      <c r="AX78" s="246"/>
      <c r="AY78" s="303">
        <f t="shared" si="18"/>
        <v>5</v>
      </c>
      <c r="AZ78" s="169"/>
      <c r="BA78" s="303">
        <f t="shared" si="19"/>
        <v>5</v>
      </c>
      <c r="BB78" s="246"/>
      <c r="BC78" s="303">
        <f t="shared" si="20"/>
        <v>5</v>
      </c>
      <c r="BD78" s="246"/>
      <c r="BE78" s="303">
        <f t="shared" si="21"/>
        <v>5</v>
      </c>
      <c r="BF78" s="246"/>
      <c r="BG78" s="303">
        <f t="shared" si="22"/>
        <v>5</v>
      </c>
      <c r="BH78" s="292"/>
      <c r="BI78" s="55"/>
      <c r="BJ78" s="167" t="str">
        <f>IF(BI78=0," ",IF($I78="F",VLOOKUP(BI78,'BURT-Word-Age-Bands'!$A$1:$H$82,4),VLOOKUP(BI78,'BURT-Word-Age-Bands'!$A$1:$H$82,7)))</f>
        <v> </v>
      </c>
      <c r="BK78" s="59"/>
      <c r="BL78" s="167" t="str">
        <f>IF(BK78=0," ",IF($I78="F",VLOOKUP(BK78,'BURT-Word-Age-Bands'!$A$1:$H$82,4),VLOOKUP(BK78,'BURT-Word-Age-Bands'!$A$1:$H$82,7)))</f>
        <v> </v>
      </c>
      <c r="BM78" s="59"/>
      <c r="BN78" s="167" t="str">
        <f>IF(BM78=0," ",IF($I78="F",VLOOKUP(BM78,'BURT-Word-Age-Bands'!$A$1:$H$82,4),VLOOKUP(BM78,'BURT-Word-Age-Bands'!$A$1:$H$82,7)))</f>
        <v> </v>
      </c>
      <c r="BO78" s="59"/>
      <c r="BP78" s="167" t="str">
        <f>IF(BO78=0," ",IF($I78="F",VLOOKUP(BO78,'BURT-Word-Age-Bands'!$A$1:$H$82,4),VLOOKUP(BO78,'BURT-Word-Age-Bands'!$A$1:$H$82,7)))</f>
        <v> </v>
      </c>
      <c r="BQ78" s="223"/>
      <c r="BR78" s="226"/>
      <c r="BS78" s="223"/>
      <c r="BT78" s="226"/>
      <c r="BU78" s="187"/>
      <c r="BV78" s="116"/>
      <c r="BW78" s="168"/>
      <c r="BX78" s="56"/>
      <c r="BY78" s="55"/>
      <c r="BZ78" s="59"/>
      <c r="CA78" s="59"/>
      <c r="CB78" s="324"/>
      <c r="CC78" s="59"/>
      <c r="CD78" s="59"/>
      <c r="CE78" s="59"/>
      <c r="CF78" s="59"/>
      <c r="CG78" s="59"/>
      <c r="CH78" s="59"/>
      <c r="CI78" s="59"/>
      <c r="CJ78" s="328"/>
    </row>
    <row r="79" spans="1:88" ht="12.75" customHeight="1">
      <c r="A79" s="262"/>
      <c r="B79" s="95">
        <v>69</v>
      </c>
      <c r="C79" s="90"/>
      <c r="D79" s="90"/>
      <c r="E79" s="90"/>
      <c r="F79" s="96"/>
      <c r="G79" s="96">
        <f ca="1" t="shared" si="23"/>
        <v>38405.922545023146</v>
      </c>
      <c r="H79" s="90"/>
      <c r="I79" s="90"/>
      <c r="J79" s="273"/>
      <c r="K79" s="273"/>
      <c r="L79" s="94" t="str">
        <f t="shared" si="15"/>
        <v> </v>
      </c>
      <c r="M79" s="94">
        <f t="shared" si="16"/>
        <v>38405.922545023146</v>
      </c>
      <c r="N79" s="55"/>
      <c r="O79" s="304" t="str">
        <f>IF($N79=0," ",VLOOKUP($N79,'Letter ID Stanine'!$A$2:$B$56,2))</f>
        <v> </v>
      </c>
      <c r="P79" s="56"/>
      <c r="Q79" s="302"/>
      <c r="R79" s="304" t="str">
        <f>IF($Q79=0," ",VLOOKUP($Q79,'Letter ID Stanine'!$A$2:$B$56,2))</f>
        <v> </v>
      </c>
      <c r="S79" s="56"/>
      <c r="T79" s="59"/>
      <c r="U79" s="304" t="str">
        <f>IF($T79=0," ",VLOOKUP($T79,'Letter ID Stanine'!$A$2:$B$56,2))</f>
        <v> </v>
      </c>
      <c r="V79" s="56"/>
      <c r="W79" s="59"/>
      <c r="X79" s="304" t="str">
        <f>IF($W79=0," ",VLOOKUP($W79,'Letter ID Stanine'!$A$2:$B$56,2))</f>
        <v> </v>
      </c>
      <c r="Y79" s="56"/>
      <c r="Z79" s="59"/>
      <c r="AA79" s="304" t="str">
        <f>IF($Z79=0," ",VLOOKUP($Z79,'Letter ID Stanine'!$A$2:$B$56,2))</f>
        <v> </v>
      </c>
      <c r="AB79" s="56"/>
      <c r="AC79" s="223"/>
      <c r="AD79" s="328">
        <f>IF($AC79=0,0,VLOOKUP($AC79,'CAP Stanine'!$A$2:$B$56,2))</f>
        <v>0</v>
      </c>
      <c r="AE79" s="101"/>
      <c r="AF79" s="101"/>
      <c r="AG79" s="169"/>
      <c r="AH79" s="168"/>
      <c r="AI79" s="168"/>
      <c r="AJ79" s="168"/>
      <c r="AK79" s="168"/>
      <c r="AL79" s="246"/>
      <c r="AM79" s="246"/>
      <c r="AN79" s="168"/>
      <c r="AO79" s="168"/>
      <c r="AP79" s="246"/>
      <c r="AQ79" s="246"/>
      <c r="AR79" s="169"/>
      <c r="AS79" s="303">
        <f t="shared" si="24"/>
        <v>5</v>
      </c>
      <c r="AT79" s="246"/>
      <c r="AU79" s="303">
        <f t="shared" si="24"/>
        <v>5</v>
      </c>
      <c r="AV79" s="246"/>
      <c r="AW79" s="303">
        <f t="shared" si="17"/>
        <v>5</v>
      </c>
      <c r="AX79" s="246"/>
      <c r="AY79" s="303">
        <f t="shared" si="18"/>
        <v>5</v>
      </c>
      <c r="AZ79" s="169"/>
      <c r="BA79" s="303">
        <f t="shared" si="19"/>
        <v>5</v>
      </c>
      <c r="BB79" s="246"/>
      <c r="BC79" s="303">
        <f t="shared" si="20"/>
        <v>5</v>
      </c>
      <c r="BD79" s="246"/>
      <c r="BE79" s="303">
        <f t="shared" si="21"/>
        <v>5</v>
      </c>
      <c r="BF79" s="246"/>
      <c r="BG79" s="303">
        <f t="shared" si="22"/>
        <v>5</v>
      </c>
      <c r="BH79" s="292"/>
      <c r="BI79" s="55"/>
      <c r="BJ79" s="167" t="str">
        <f>IF(BI79=0," ",IF($I79="F",VLOOKUP(BI79,'BURT-Word-Age-Bands'!$A$1:$H$82,4),VLOOKUP(BI79,'BURT-Word-Age-Bands'!$A$1:$H$82,7)))</f>
        <v> </v>
      </c>
      <c r="BK79" s="59"/>
      <c r="BL79" s="167" t="str">
        <f>IF(BK79=0," ",IF($I79="F",VLOOKUP(BK79,'BURT-Word-Age-Bands'!$A$1:$H$82,4),VLOOKUP(BK79,'BURT-Word-Age-Bands'!$A$1:$H$82,7)))</f>
        <v> </v>
      </c>
      <c r="BM79" s="59"/>
      <c r="BN79" s="167" t="str">
        <f>IF(BM79=0," ",IF($I79="F",VLOOKUP(BM79,'BURT-Word-Age-Bands'!$A$1:$H$82,4),VLOOKUP(BM79,'BURT-Word-Age-Bands'!$A$1:$H$82,7)))</f>
        <v> </v>
      </c>
      <c r="BO79" s="59"/>
      <c r="BP79" s="167" t="str">
        <f>IF(BO79=0," ",IF($I79="F",VLOOKUP(BO79,'BURT-Word-Age-Bands'!$A$1:$H$82,4),VLOOKUP(BO79,'BURT-Word-Age-Bands'!$A$1:$H$82,7)))</f>
        <v> </v>
      </c>
      <c r="BQ79" s="223"/>
      <c r="BR79" s="226"/>
      <c r="BS79" s="223"/>
      <c r="BT79" s="226"/>
      <c r="BU79" s="187"/>
      <c r="BV79" s="116"/>
      <c r="BW79" s="168"/>
      <c r="BX79" s="56"/>
      <c r="BY79" s="55"/>
      <c r="BZ79" s="59"/>
      <c r="CA79" s="59"/>
      <c r="CB79" s="324"/>
      <c r="CC79" s="59"/>
      <c r="CD79" s="59"/>
      <c r="CE79" s="59"/>
      <c r="CF79" s="59"/>
      <c r="CG79" s="59"/>
      <c r="CH79" s="59"/>
      <c r="CI79" s="59"/>
      <c r="CJ79" s="328"/>
    </row>
    <row r="80" spans="1:88" ht="12.75" customHeight="1">
      <c r="A80" s="262"/>
      <c r="B80" s="95">
        <v>70</v>
      </c>
      <c r="C80" s="90"/>
      <c r="D80" s="90"/>
      <c r="E80" s="90"/>
      <c r="F80" s="96"/>
      <c r="G80" s="96">
        <f ca="1" t="shared" si="23"/>
        <v>38405.922545023146</v>
      </c>
      <c r="H80" s="90"/>
      <c r="I80" s="90"/>
      <c r="J80" s="273"/>
      <c r="K80" s="273"/>
      <c r="L80" s="94" t="str">
        <f t="shared" si="15"/>
        <v> </v>
      </c>
      <c r="M80" s="94">
        <f t="shared" si="16"/>
        <v>38405.922545023146</v>
      </c>
      <c r="N80" s="55"/>
      <c r="O80" s="304" t="str">
        <f>IF($N80=0," ",VLOOKUP($N80,'Letter ID Stanine'!$A$2:$B$56,2))</f>
        <v> </v>
      </c>
      <c r="P80" s="56"/>
      <c r="Q80" s="302"/>
      <c r="R80" s="304" t="str">
        <f>IF($Q80=0," ",VLOOKUP($Q80,'Letter ID Stanine'!$A$2:$B$56,2))</f>
        <v> </v>
      </c>
      <c r="S80" s="56"/>
      <c r="T80" s="59"/>
      <c r="U80" s="304" t="str">
        <f>IF($T80=0," ",VLOOKUP($T80,'Letter ID Stanine'!$A$2:$B$56,2))</f>
        <v> </v>
      </c>
      <c r="V80" s="56"/>
      <c r="W80" s="59"/>
      <c r="X80" s="304" t="str">
        <f>IF($W80=0," ",VLOOKUP($W80,'Letter ID Stanine'!$A$2:$B$56,2))</f>
        <v> </v>
      </c>
      <c r="Y80" s="56"/>
      <c r="Z80" s="59"/>
      <c r="AA80" s="304" t="str">
        <f>IF($Z80=0," ",VLOOKUP($Z80,'Letter ID Stanine'!$A$2:$B$56,2))</f>
        <v> </v>
      </c>
      <c r="AB80" s="56"/>
      <c r="AC80" s="223"/>
      <c r="AD80" s="328">
        <f>IF($AC80=0,0,VLOOKUP($AC80,'CAP Stanine'!$A$2:$B$56,2))</f>
        <v>0</v>
      </c>
      <c r="AE80" s="101"/>
      <c r="AF80" s="101"/>
      <c r="AG80" s="169"/>
      <c r="AH80" s="168"/>
      <c r="AI80" s="168"/>
      <c r="AJ80" s="168"/>
      <c r="AK80" s="168"/>
      <c r="AL80" s="246"/>
      <c r="AM80" s="246"/>
      <c r="AN80" s="168"/>
      <c r="AO80" s="168"/>
      <c r="AP80" s="246"/>
      <c r="AQ80" s="246"/>
      <c r="AR80" s="169"/>
      <c r="AS80" s="303">
        <f t="shared" si="24"/>
        <v>5</v>
      </c>
      <c r="AT80" s="246"/>
      <c r="AU80" s="303">
        <f t="shared" si="24"/>
        <v>5</v>
      </c>
      <c r="AV80" s="246"/>
      <c r="AW80" s="303">
        <f t="shared" si="17"/>
        <v>5</v>
      </c>
      <c r="AX80" s="246"/>
      <c r="AY80" s="303">
        <f t="shared" si="18"/>
        <v>5</v>
      </c>
      <c r="AZ80" s="169"/>
      <c r="BA80" s="303">
        <f t="shared" si="19"/>
        <v>5</v>
      </c>
      <c r="BB80" s="246"/>
      <c r="BC80" s="303">
        <f t="shared" si="20"/>
        <v>5</v>
      </c>
      <c r="BD80" s="246"/>
      <c r="BE80" s="303">
        <f t="shared" si="21"/>
        <v>5</v>
      </c>
      <c r="BF80" s="246"/>
      <c r="BG80" s="303">
        <f t="shared" si="22"/>
        <v>5</v>
      </c>
      <c r="BH80" s="292"/>
      <c r="BI80" s="55"/>
      <c r="BJ80" s="167" t="str">
        <f>IF(BI80=0," ",IF($I80="F",VLOOKUP(BI80,'BURT-Word-Age-Bands'!$A$1:$H$82,4),VLOOKUP(BI80,'BURT-Word-Age-Bands'!$A$1:$H$82,7)))</f>
        <v> </v>
      </c>
      <c r="BK80" s="59"/>
      <c r="BL80" s="167" t="str">
        <f>IF(BK80=0," ",IF($I80="F",VLOOKUP(BK80,'BURT-Word-Age-Bands'!$A$1:$H$82,4),VLOOKUP(BK80,'BURT-Word-Age-Bands'!$A$1:$H$82,7)))</f>
        <v> </v>
      </c>
      <c r="BM80" s="59"/>
      <c r="BN80" s="167" t="str">
        <f>IF(BM80=0," ",IF($I80="F",VLOOKUP(BM80,'BURT-Word-Age-Bands'!$A$1:$H$82,4),VLOOKUP(BM80,'BURT-Word-Age-Bands'!$A$1:$H$82,7)))</f>
        <v> </v>
      </c>
      <c r="BO80" s="59"/>
      <c r="BP80" s="167" t="str">
        <f>IF(BO80=0," ",IF($I80="F",VLOOKUP(BO80,'BURT-Word-Age-Bands'!$A$1:$H$82,4),VLOOKUP(BO80,'BURT-Word-Age-Bands'!$A$1:$H$82,7)))</f>
        <v> </v>
      </c>
      <c r="BQ80" s="223"/>
      <c r="BR80" s="226"/>
      <c r="BS80" s="223"/>
      <c r="BT80" s="226"/>
      <c r="BU80" s="187"/>
      <c r="BV80" s="116"/>
      <c r="BW80" s="168"/>
      <c r="BX80" s="56"/>
      <c r="BY80" s="55"/>
      <c r="BZ80" s="59"/>
      <c r="CA80" s="59"/>
      <c r="CB80" s="324"/>
      <c r="CC80" s="59"/>
      <c r="CD80" s="59"/>
      <c r="CE80" s="59"/>
      <c r="CF80" s="59"/>
      <c r="CG80" s="59"/>
      <c r="CH80" s="59"/>
      <c r="CI80" s="59"/>
      <c r="CJ80" s="328"/>
    </row>
    <row r="81" spans="1:88" ht="12.75" customHeight="1">
      <c r="A81" s="262"/>
      <c r="B81" s="95">
        <v>71</v>
      </c>
      <c r="C81" s="90"/>
      <c r="D81" s="90"/>
      <c r="E81" s="90"/>
      <c r="F81" s="96"/>
      <c r="G81" s="96">
        <f ca="1" t="shared" si="23"/>
        <v>38405.922545023146</v>
      </c>
      <c r="H81" s="90"/>
      <c r="I81" s="90"/>
      <c r="J81" s="273"/>
      <c r="K81" s="273"/>
      <c r="L81" s="94" t="str">
        <f t="shared" si="15"/>
        <v> </v>
      </c>
      <c r="M81" s="94">
        <f t="shared" si="16"/>
        <v>38405.922545023146</v>
      </c>
      <c r="N81" s="55"/>
      <c r="O81" s="304" t="str">
        <f>IF($N81=0," ",VLOOKUP($N81,'Letter ID Stanine'!$A$2:$B$56,2))</f>
        <v> </v>
      </c>
      <c r="P81" s="56"/>
      <c r="Q81" s="302"/>
      <c r="R81" s="304" t="str">
        <f>IF($Q81=0," ",VLOOKUP($Q81,'Letter ID Stanine'!$A$2:$B$56,2))</f>
        <v> </v>
      </c>
      <c r="S81" s="56"/>
      <c r="T81" s="59"/>
      <c r="U81" s="304" t="str">
        <f>IF($T81=0," ",VLOOKUP($T81,'Letter ID Stanine'!$A$2:$B$56,2))</f>
        <v> </v>
      </c>
      <c r="V81" s="56"/>
      <c r="W81" s="59"/>
      <c r="X81" s="304" t="str">
        <f>IF($W81=0," ",VLOOKUP($W81,'Letter ID Stanine'!$A$2:$B$56,2))</f>
        <v> </v>
      </c>
      <c r="Y81" s="56"/>
      <c r="Z81" s="59"/>
      <c r="AA81" s="304" t="str">
        <f>IF($Z81=0," ",VLOOKUP($Z81,'Letter ID Stanine'!$A$2:$B$56,2))</f>
        <v> </v>
      </c>
      <c r="AB81" s="56"/>
      <c r="AC81" s="223"/>
      <c r="AD81" s="328">
        <f>IF($AC81=0,0,VLOOKUP($AC81,'CAP Stanine'!$A$2:$B$56,2))</f>
        <v>0</v>
      </c>
      <c r="AE81" s="101"/>
      <c r="AF81" s="101"/>
      <c r="AG81" s="169"/>
      <c r="AH81" s="168"/>
      <c r="AI81" s="168"/>
      <c r="AJ81" s="168"/>
      <c r="AK81" s="168"/>
      <c r="AL81" s="246"/>
      <c r="AM81" s="246"/>
      <c r="AN81" s="168"/>
      <c r="AO81" s="168"/>
      <c r="AP81" s="246"/>
      <c r="AQ81" s="246"/>
      <c r="AR81" s="169"/>
      <c r="AS81" s="303">
        <f t="shared" si="24"/>
        <v>5</v>
      </c>
      <c r="AT81" s="246"/>
      <c r="AU81" s="303">
        <f t="shared" si="24"/>
        <v>5</v>
      </c>
      <c r="AV81" s="246"/>
      <c r="AW81" s="303">
        <f t="shared" si="17"/>
        <v>5</v>
      </c>
      <c r="AX81" s="246"/>
      <c r="AY81" s="303">
        <f t="shared" si="18"/>
        <v>5</v>
      </c>
      <c r="AZ81" s="169"/>
      <c r="BA81" s="303">
        <f t="shared" si="19"/>
        <v>5</v>
      </c>
      <c r="BB81" s="246"/>
      <c r="BC81" s="303">
        <f t="shared" si="20"/>
        <v>5</v>
      </c>
      <c r="BD81" s="246"/>
      <c r="BE81" s="303">
        <f t="shared" si="21"/>
        <v>5</v>
      </c>
      <c r="BF81" s="246"/>
      <c r="BG81" s="303">
        <f t="shared" si="22"/>
        <v>5</v>
      </c>
      <c r="BH81" s="292"/>
      <c r="BI81" s="55"/>
      <c r="BJ81" s="167" t="str">
        <f>IF(BI81=0," ",IF($I81="F",VLOOKUP(BI81,'BURT-Word-Age-Bands'!$A$1:$H$82,4),VLOOKUP(BI81,'BURT-Word-Age-Bands'!$A$1:$H$82,7)))</f>
        <v> </v>
      </c>
      <c r="BK81" s="59"/>
      <c r="BL81" s="167" t="str">
        <f>IF(BK81=0," ",IF($I81="F",VLOOKUP(BK81,'BURT-Word-Age-Bands'!$A$1:$H$82,4),VLOOKUP(BK81,'BURT-Word-Age-Bands'!$A$1:$H$82,7)))</f>
        <v> </v>
      </c>
      <c r="BM81" s="59"/>
      <c r="BN81" s="167" t="str">
        <f>IF(BM81=0," ",IF($I81="F",VLOOKUP(BM81,'BURT-Word-Age-Bands'!$A$1:$H$82,4),VLOOKUP(BM81,'BURT-Word-Age-Bands'!$A$1:$H$82,7)))</f>
        <v> </v>
      </c>
      <c r="BO81" s="59"/>
      <c r="BP81" s="167" t="str">
        <f>IF(BO81=0," ",IF($I81="F",VLOOKUP(BO81,'BURT-Word-Age-Bands'!$A$1:$H$82,4),VLOOKUP(BO81,'BURT-Word-Age-Bands'!$A$1:$H$82,7)))</f>
        <v> </v>
      </c>
      <c r="BQ81" s="223"/>
      <c r="BR81" s="226"/>
      <c r="BS81" s="223"/>
      <c r="BT81" s="226"/>
      <c r="BU81" s="187"/>
      <c r="BV81" s="116"/>
      <c r="BW81" s="168"/>
      <c r="BX81" s="56"/>
      <c r="BY81" s="55"/>
      <c r="BZ81" s="59"/>
      <c r="CA81" s="59"/>
      <c r="CB81" s="324"/>
      <c r="CC81" s="59"/>
      <c r="CD81" s="59"/>
      <c r="CE81" s="59"/>
      <c r="CF81" s="59"/>
      <c r="CG81" s="59"/>
      <c r="CH81" s="59"/>
      <c r="CI81" s="59"/>
      <c r="CJ81" s="328"/>
    </row>
    <row r="82" spans="1:88" ht="12.75" customHeight="1">
      <c r="A82" s="262"/>
      <c r="B82" s="95">
        <v>72</v>
      </c>
      <c r="C82" s="90"/>
      <c r="D82" s="90"/>
      <c r="E82" s="90"/>
      <c r="F82" s="96"/>
      <c r="G82" s="96">
        <f ca="1" t="shared" si="23"/>
        <v>38405.922545023146</v>
      </c>
      <c r="H82" s="90"/>
      <c r="I82" s="90"/>
      <c r="J82" s="273"/>
      <c r="K82" s="273"/>
      <c r="L82" s="94" t="str">
        <f t="shared" si="15"/>
        <v> </v>
      </c>
      <c r="M82" s="94">
        <f t="shared" si="16"/>
        <v>38405.922545023146</v>
      </c>
      <c r="N82" s="55"/>
      <c r="O82" s="304" t="str">
        <f>IF($N82=0," ",VLOOKUP($N82,'Letter ID Stanine'!$A$2:$B$56,2))</f>
        <v> </v>
      </c>
      <c r="P82" s="56"/>
      <c r="Q82" s="302"/>
      <c r="R82" s="304" t="str">
        <f>IF($Q82=0," ",VLOOKUP($Q82,'Letter ID Stanine'!$A$2:$B$56,2))</f>
        <v> </v>
      </c>
      <c r="S82" s="56"/>
      <c r="T82" s="59"/>
      <c r="U82" s="304" t="str">
        <f>IF($T82=0," ",VLOOKUP($T82,'Letter ID Stanine'!$A$2:$B$56,2))</f>
        <v> </v>
      </c>
      <c r="V82" s="56"/>
      <c r="W82" s="59"/>
      <c r="X82" s="304" t="str">
        <f>IF($W82=0," ",VLOOKUP($W82,'Letter ID Stanine'!$A$2:$B$56,2))</f>
        <v> </v>
      </c>
      <c r="Y82" s="56"/>
      <c r="Z82" s="59"/>
      <c r="AA82" s="304" t="str">
        <f>IF($Z82=0," ",VLOOKUP($Z82,'Letter ID Stanine'!$A$2:$B$56,2))</f>
        <v> </v>
      </c>
      <c r="AB82" s="56"/>
      <c r="AC82" s="223"/>
      <c r="AD82" s="328">
        <f>IF($AC82=0,0,VLOOKUP($AC82,'CAP Stanine'!$A$2:$B$56,2))</f>
        <v>0</v>
      </c>
      <c r="AE82" s="101"/>
      <c r="AF82" s="101"/>
      <c r="AG82" s="169"/>
      <c r="AH82" s="168"/>
      <c r="AI82" s="168"/>
      <c r="AJ82" s="168"/>
      <c r="AK82" s="168"/>
      <c r="AL82" s="246"/>
      <c r="AM82" s="246"/>
      <c r="AN82" s="168"/>
      <c r="AO82" s="168"/>
      <c r="AP82" s="246"/>
      <c r="AQ82" s="246"/>
      <c r="AR82" s="169"/>
      <c r="AS82" s="303">
        <f t="shared" si="24"/>
        <v>5</v>
      </c>
      <c r="AT82" s="246"/>
      <c r="AU82" s="303">
        <f t="shared" si="24"/>
        <v>5</v>
      </c>
      <c r="AV82" s="246"/>
      <c r="AW82" s="303">
        <f t="shared" si="17"/>
        <v>5</v>
      </c>
      <c r="AX82" s="246"/>
      <c r="AY82" s="303">
        <f t="shared" si="18"/>
        <v>5</v>
      </c>
      <c r="AZ82" s="169"/>
      <c r="BA82" s="303">
        <f t="shared" si="19"/>
        <v>5</v>
      </c>
      <c r="BB82" s="246"/>
      <c r="BC82" s="303">
        <f t="shared" si="20"/>
        <v>5</v>
      </c>
      <c r="BD82" s="246"/>
      <c r="BE82" s="303">
        <f t="shared" si="21"/>
        <v>5</v>
      </c>
      <c r="BF82" s="246"/>
      <c r="BG82" s="303">
        <f t="shared" si="22"/>
        <v>5</v>
      </c>
      <c r="BH82" s="292"/>
      <c r="BI82" s="55"/>
      <c r="BJ82" s="167" t="str">
        <f>IF(BI82=0," ",IF($I82="F",VLOOKUP(BI82,'BURT-Word-Age-Bands'!$A$1:$H$82,4),VLOOKUP(BI82,'BURT-Word-Age-Bands'!$A$1:$H$82,7)))</f>
        <v> </v>
      </c>
      <c r="BK82" s="59"/>
      <c r="BL82" s="167" t="str">
        <f>IF(BK82=0," ",IF($I82="F",VLOOKUP(BK82,'BURT-Word-Age-Bands'!$A$1:$H$82,4),VLOOKUP(BK82,'BURT-Word-Age-Bands'!$A$1:$H$82,7)))</f>
        <v> </v>
      </c>
      <c r="BM82" s="59"/>
      <c r="BN82" s="167" t="str">
        <f>IF(BM82=0," ",IF($I82="F",VLOOKUP(BM82,'BURT-Word-Age-Bands'!$A$1:$H$82,4),VLOOKUP(BM82,'BURT-Word-Age-Bands'!$A$1:$H$82,7)))</f>
        <v> </v>
      </c>
      <c r="BO82" s="59"/>
      <c r="BP82" s="167" t="str">
        <f>IF(BO82=0," ",IF($I82="F",VLOOKUP(BO82,'BURT-Word-Age-Bands'!$A$1:$H$82,4),VLOOKUP(BO82,'BURT-Word-Age-Bands'!$A$1:$H$82,7)))</f>
        <v> </v>
      </c>
      <c r="BQ82" s="223"/>
      <c r="BR82" s="226"/>
      <c r="BS82" s="223"/>
      <c r="BT82" s="226"/>
      <c r="BU82" s="187"/>
      <c r="BV82" s="116"/>
      <c r="BW82" s="168"/>
      <c r="BX82" s="56"/>
      <c r="BY82" s="55"/>
      <c r="BZ82" s="59"/>
      <c r="CA82" s="59"/>
      <c r="CB82" s="324"/>
      <c r="CC82" s="59"/>
      <c r="CD82" s="59"/>
      <c r="CE82" s="59"/>
      <c r="CF82" s="59"/>
      <c r="CG82" s="59"/>
      <c r="CH82" s="59"/>
      <c r="CI82" s="59"/>
      <c r="CJ82" s="328"/>
    </row>
    <row r="83" spans="1:88" ht="12.75" customHeight="1">
      <c r="A83" s="262"/>
      <c r="B83" s="95">
        <v>73</v>
      </c>
      <c r="C83" s="90"/>
      <c r="D83" s="90"/>
      <c r="E83" s="90"/>
      <c r="F83" s="96"/>
      <c r="G83" s="96">
        <f ca="1" t="shared" si="23"/>
        <v>38405.922545023146</v>
      </c>
      <c r="H83" s="90"/>
      <c r="I83" s="90"/>
      <c r="J83" s="273"/>
      <c r="K83" s="273"/>
      <c r="L83" s="94" t="str">
        <f t="shared" si="15"/>
        <v> </v>
      </c>
      <c r="M83" s="94">
        <f t="shared" si="16"/>
        <v>38405.922545023146</v>
      </c>
      <c r="N83" s="55"/>
      <c r="O83" s="304" t="str">
        <f>IF($N83=0," ",VLOOKUP($N83,'Letter ID Stanine'!$A$2:$B$56,2))</f>
        <v> </v>
      </c>
      <c r="P83" s="56"/>
      <c r="Q83" s="302"/>
      <c r="R83" s="304" t="str">
        <f>IF($Q83=0," ",VLOOKUP($Q83,'Letter ID Stanine'!$A$2:$B$56,2))</f>
        <v> </v>
      </c>
      <c r="S83" s="56"/>
      <c r="T83" s="59"/>
      <c r="U83" s="304" t="str">
        <f>IF($T83=0," ",VLOOKUP($T83,'Letter ID Stanine'!$A$2:$B$56,2))</f>
        <v> </v>
      </c>
      <c r="V83" s="56"/>
      <c r="W83" s="59"/>
      <c r="X83" s="304" t="str">
        <f>IF($W83=0," ",VLOOKUP($W83,'Letter ID Stanine'!$A$2:$B$56,2))</f>
        <v> </v>
      </c>
      <c r="Y83" s="56"/>
      <c r="Z83" s="59"/>
      <c r="AA83" s="304" t="str">
        <f>IF($Z83=0," ",VLOOKUP($Z83,'Letter ID Stanine'!$A$2:$B$56,2))</f>
        <v> </v>
      </c>
      <c r="AB83" s="56"/>
      <c r="AC83" s="223"/>
      <c r="AD83" s="328">
        <f>IF($AC83=0,0,VLOOKUP($AC83,'CAP Stanine'!$A$2:$B$56,2))</f>
        <v>0</v>
      </c>
      <c r="AE83" s="101"/>
      <c r="AF83" s="101"/>
      <c r="AG83" s="169"/>
      <c r="AH83" s="168"/>
      <c r="AI83" s="168"/>
      <c r="AJ83" s="168"/>
      <c r="AK83" s="168"/>
      <c r="AL83" s="246"/>
      <c r="AM83" s="246"/>
      <c r="AN83" s="168"/>
      <c r="AO83" s="168"/>
      <c r="AP83" s="246"/>
      <c r="AQ83" s="246"/>
      <c r="AR83" s="169"/>
      <c r="AS83" s="303">
        <f t="shared" si="24"/>
        <v>5</v>
      </c>
      <c r="AT83" s="246"/>
      <c r="AU83" s="303">
        <f t="shared" si="24"/>
        <v>5</v>
      </c>
      <c r="AV83" s="246"/>
      <c r="AW83" s="303">
        <f t="shared" si="17"/>
        <v>5</v>
      </c>
      <c r="AX83" s="246"/>
      <c r="AY83" s="303">
        <f t="shared" si="18"/>
        <v>5</v>
      </c>
      <c r="AZ83" s="169"/>
      <c r="BA83" s="303">
        <f t="shared" si="19"/>
        <v>5</v>
      </c>
      <c r="BB83" s="246"/>
      <c r="BC83" s="303">
        <f t="shared" si="20"/>
        <v>5</v>
      </c>
      <c r="BD83" s="246"/>
      <c r="BE83" s="303">
        <f t="shared" si="21"/>
        <v>5</v>
      </c>
      <c r="BF83" s="246"/>
      <c r="BG83" s="303">
        <f t="shared" si="22"/>
        <v>5</v>
      </c>
      <c r="BH83" s="292"/>
      <c r="BI83" s="55"/>
      <c r="BJ83" s="167" t="str">
        <f>IF(BI83=0," ",IF($I83="F",VLOOKUP(BI83,'BURT-Word-Age-Bands'!$A$1:$H$82,4),VLOOKUP(BI83,'BURT-Word-Age-Bands'!$A$1:$H$82,7)))</f>
        <v> </v>
      </c>
      <c r="BK83" s="59"/>
      <c r="BL83" s="167" t="str">
        <f>IF(BK83=0," ",IF($I83="F",VLOOKUP(BK83,'BURT-Word-Age-Bands'!$A$1:$H$82,4),VLOOKUP(BK83,'BURT-Word-Age-Bands'!$A$1:$H$82,7)))</f>
        <v> </v>
      </c>
      <c r="BM83" s="59"/>
      <c r="BN83" s="167" t="str">
        <f>IF(BM83=0," ",IF($I83="F",VLOOKUP(BM83,'BURT-Word-Age-Bands'!$A$1:$H$82,4),VLOOKUP(BM83,'BURT-Word-Age-Bands'!$A$1:$H$82,7)))</f>
        <v> </v>
      </c>
      <c r="BO83" s="59"/>
      <c r="BP83" s="167" t="str">
        <f>IF(BO83=0," ",IF($I83="F",VLOOKUP(BO83,'BURT-Word-Age-Bands'!$A$1:$H$82,4),VLOOKUP(BO83,'BURT-Word-Age-Bands'!$A$1:$H$82,7)))</f>
        <v> </v>
      </c>
      <c r="BQ83" s="223"/>
      <c r="BR83" s="226"/>
      <c r="BS83" s="223"/>
      <c r="BT83" s="226"/>
      <c r="BU83" s="187"/>
      <c r="BV83" s="116"/>
      <c r="BW83" s="168"/>
      <c r="BX83" s="56"/>
      <c r="BY83" s="55"/>
      <c r="BZ83" s="59"/>
      <c r="CA83" s="59"/>
      <c r="CB83" s="324"/>
      <c r="CC83" s="59"/>
      <c r="CD83" s="59"/>
      <c r="CE83" s="59"/>
      <c r="CF83" s="59"/>
      <c r="CG83" s="59"/>
      <c r="CH83" s="59"/>
      <c r="CI83" s="59"/>
      <c r="CJ83" s="328"/>
    </row>
    <row r="84" spans="1:88" ht="12.75" customHeight="1">
      <c r="A84" s="262"/>
      <c r="B84" s="95">
        <v>74</v>
      </c>
      <c r="C84" s="90"/>
      <c r="D84" s="90"/>
      <c r="E84" s="90"/>
      <c r="F84" s="96"/>
      <c r="G84" s="96">
        <f ca="1" t="shared" si="23"/>
        <v>38405.922545023146</v>
      </c>
      <c r="H84" s="90"/>
      <c r="I84" s="90"/>
      <c r="J84" s="273"/>
      <c r="K84" s="273"/>
      <c r="L84" s="94" t="str">
        <f t="shared" si="15"/>
        <v> </v>
      </c>
      <c r="M84" s="94">
        <f t="shared" si="16"/>
        <v>38405.922545023146</v>
      </c>
      <c r="N84" s="55"/>
      <c r="O84" s="304" t="str">
        <f>IF($N84=0," ",VLOOKUP($N84,'Letter ID Stanine'!$A$2:$B$56,2))</f>
        <v> </v>
      </c>
      <c r="P84" s="56"/>
      <c r="Q84" s="302"/>
      <c r="R84" s="304" t="str">
        <f>IF($Q84=0," ",VLOOKUP($Q84,'Letter ID Stanine'!$A$2:$B$56,2))</f>
        <v> </v>
      </c>
      <c r="S84" s="56"/>
      <c r="T84" s="59"/>
      <c r="U84" s="304" t="str">
        <f>IF($T84=0," ",VLOOKUP($T84,'Letter ID Stanine'!$A$2:$B$56,2))</f>
        <v> </v>
      </c>
      <c r="V84" s="56"/>
      <c r="W84" s="59"/>
      <c r="X84" s="304" t="str">
        <f>IF($W84=0," ",VLOOKUP($W84,'Letter ID Stanine'!$A$2:$B$56,2))</f>
        <v> </v>
      </c>
      <c r="Y84" s="56"/>
      <c r="Z84" s="59"/>
      <c r="AA84" s="304" t="str">
        <f>IF($Z84=0," ",VLOOKUP($Z84,'Letter ID Stanine'!$A$2:$B$56,2))</f>
        <v> </v>
      </c>
      <c r="AB84" s="56"/>
      <c r="AC84" s="223"/>
      <c r="AD84" s="328">
        <f>IF($AC84=0,0,VLOOKUP($AC84,'CAP Stanine'!$A$2:$B$56,2))</f>
        <v>0</v>
      </c>
      <c r="AE84" s="101"/>
      <c r="AF84" s="101"/>
      <c r="AG84" s="169"/>
      <c r="AH84" s="168"/>
      <c r="AI84" s="168"/>
      <c r="AJ84" s="168"/>
      <c r="AK84" s="168"/>
      <c r="AL84" s="246"/>
      <c r="AM84" s="246"/>
      <c r="AN84" s="168"/>
      <c r="AO84" s="168"/>
      <c r="AP84" s="246"/>
      <c r="AQ84" s="246"/>
      <c r="AR84" s="169"/>
      <c r="AS84" s="303">
        <f t="shared" si="24"/>
        <v>5</v>
      </c>
      <c r="AT84" s="246"/>
      <c r="AU84" s="303">
        <f t="shared" si="24"/>
        <v>5</v>
      </c>
      <c r="AV84" s="246"/>
      <c r="AW84" s="303">
        <f t="shared" si="17"/>
        <v>5</v>
      </c>
      <c r="AX84" s="246"/>
      <c r="AY84" s="303">
        <f t="shared" si="18"/>
        <v>5</v>
      </c>
      <c r="AZ84" s="169"/>
      <c r="BA84" s="303">
        <f t="shared" si="19"/>
        <v>5</v>
      </c>
      <c r="BB84" s="246"/>
      <c r="BC84" s="303">
        <f t="shared" si="20"/>
        <v>5</v>
      </c>
      <c r="BD84" s="246"/>
      <c r="BE84" s="303">
        <f t="shared" si="21"/>
        <v>5</v>
      </c>
      <c r="BF84" s="246"/>
      <c r="BG84" s="303">
        <f t="shared" si="22"/>
        <v>5</v>
      </c>
      <c r="BH84" s="292"/>
      <c r="BI84" s="55"/>
      <c r="BJ84" s="167" t="str">
        <f>IF(BI84=0," ",IF($I84="F",VLOOKUP(BI84,'BURT-Word-Age-Bands'!$A$1:$H$82,4),VLOOKUP(BI84,'BURT-Word-Age-Bands'!$A$1:$H$82,7)))</f>
        <v> </v>
      </c>
      <c r="BK84" s="59"/>
      <c r="BL84" s="167" t="str">
        <f>IF(BK84=0," ",IF($I84="F",VLOOKUP(BK84,'BURT-Word-Age-Bands'!$A$1:$H$82,4),VLOOKUP(BK84,'BURT-Word-Age-Bands'!$A$1:$H$82,7)))</f>
        <v> </v>
      </c>
      <c r="BM84" s="59"/>
      <c r="BN84" s="167" t="str">
        <f>IF(BM84=0," ",IF($I84="F",VLOOKUP(BM84,'BURT-Word-Age-Bands'!$A$1:$H$82,4),VLOOKUP(BM84,'BURT-Word-Age-Bands'!$A$1:$H$82,7)))</f>
        <v> </v>
      </c>
      <c r="BO84" s="59"/>
      <c r="BP84" s="167" t="str">
        <f>IF(BO84=0," ",IF($I84="F",VLOOKUP(BO84,'BURT-Word-Age-Bands'!$A$1:$H$82,4),VLOOKUP(BO84,'BURT-Word-Age-Bands'!$A$1:$H$82,7)))</f>
        <v> </v>
      </c>
      <c r="BQ84" s="223"/>
      <c r="BR84" s="226"/>
      <c r="BS84" s="223"/>
      <c r="BT84" s="226"/>
      <c r="BU84" s="187"/>
      <c r="BV84" s="116"/>
      <c r="BW84" s="168"/>
      <c r="BX84" s="56"/>
      <c r="BY84" s="55"/>
      <c r="BZ84" s="59"/>
      <c r="CA84" s="59"/>
      <c r="CB84" s="324"/>
      <c r="CC84" s="59"/>
      <c r="CD84" s="59"/>
      <c r="CE84" s="59"/>
      <c r="CF84" s="59"/>
      <c r="CG84" s="59"/>
      <c r="CH84" s="59"/>
      <c r="CI84" s="59"/>
      <c r="CJ84" s="328"/>
    </row>
    <row r="85" spans="1:88" ht="12.75" customHeight="1">
      <c r="A85" s="262"/>
      <c r="B85" s="95">
        <v>75</v>
      </c>
      <c r="C85" s="90"/>
      <c r="D85" s="90"/>
      <c r="E85" s="90"/>
      <c r="F85" s="96"/>
      <c r="G85" s="96">
        <f ca="1" t="shared" si="23"/>
        <v>38405.922545023146</v>
      </c>
      <c r="H85" s="90"/>
      <c r="I85" s="90"/>
      <c r="J85" s="273"/>
      <c r="K85" s="273"/>
      <c r="L85" s="94" t="str">
        <f t="shared" si="15"/>
        <v> </v>
      </c>
      <c r="M85" s="94">
        <f t="shared" si="16"/>
        <v>38405.922545023146</v>
      </c>
      <c r="N85" s="55"/>
      <c r="O85" s="304" t="str">
        <f>IF($N85=0," ",VLOOKUP($N85,'Letter ID Stanine'!$A$2:$B$56,2))</f>
        <v> </v>
      </c>
      <c r="P85" s="56"/>
      <c r="Q85" s="302"/>
      <c r="R85" s="304" t="str">
        <f>IF($Q85=0," ",VLOOKUP($Q85,'Letter ID Stanine'!$A$2:$B$56,2))</f>
        <v> </v>
      </c>
      <c r="S85" s="56"/>
      <c r="T85" s="59"/>
      <c r="U85" s="304" t="str">
        <f>IF($T85=0," ",VLOOKUP($T85,'Letter ID Stanine'!$A$2:$B$56,2))</f>
        <v> </v>
      </c>
      <c r="V85" s="56"/>
      <c r="W85" s="59"/>
      <c r="X85" s="304" t="str">
        <f>IF($W85=0," ",VLOOKUP($W85,'Letter ID Stanine'!$A$2:$B$56,2))</f>
        <v> </v>
      </c>
      <c r="Y85" s="56"/>
      <c r="Z85" s="59"/>
      <c r="AA85" s="304" t="str">
        <f>IF($Z85=0," ",VLOOKUP($Z85,'Letter ID Stanine'!$A$2:$B$56,2))</f>
        <v> </v>
      </c>
      <c r="AB85" s="56"/>
      <c r="AC85" s="223"/>
      <c r="AD85" s="328">
        <f>IF($AC85=0,0,VLOOKUP($AC85,'CAP Stanine'!$A$2:$B$56,2))</f>
        <v>0</v>
      </c>
      <c r="AE85" s="101"/>
      <c r="AF85" s="101"/>
      <c r="AG85" s="169"/>
      <c r="AH85" s="168"/>
      <c r="AI85" s="168"/>
      <c r="AJ85" s="168"/>
      <c r="AK85" s="168"/>
      <c r="AL85" s="246"/>
      <c r="AM85" s="246"/>
      <c r="AN85" s="168"/>
      <c r="AO85" s="168"/>
      <c r="AP85" s="246"/>
      <c r="AQ85" s="246"/>
      <c r="AR85" s="169"/>
      <c r="AS85" s="303">
        <f t="shared" si="24"/>
        <v>5</v>
      </c>
      <c r="AT85" s="246"/>
      <c r="AU85" s="303">
        <f t="shared" si="24"/>
        <v>5</v>
      </c>
      <c r="AV85" s="246"/>
      <c r="AW85" s="303">
        <f t="shared" si="17"/>
        <v>5</v>
      </c>
      <c r="AX85" s="246"/>
      <c r="AY85" s="303">
        <f t="shared" si="18"/>
        <v>5</v>
      </c>
      <c r="AZ85" s="169"/>
      <c r="BA85" s="303">
        <f t="shared" si="19"/>
        <v>5</v>
      </c>
      <c r="BB85" s="246"/>
      <c r="BC85" s="303">
        <f t="shared" si="20"/>
        <v>5</v>
      </c>
      <c r="BD85" s="246"/>
      <c r="BE85" s="303">
        <f t="shared" si="21"/>
        <v>5</v>
      </c>
      <c r="BF85" s="246"/>
      <c r="BG85" s="303">
        <f t="shared" si="22"/>
        <v>5</v>
      </c>
      <c r="BH85" s="292"/>
      <c r="BI85" s="55"/>
      <c r="BJ85" s="167" t="str">
        <f>IF(BI85=0," ",IF($I85="F",VLOOKUP(BI85,'BURT-Word-Age-Bands'!$A$1:$H$82,4),VLOOKUP(BI85,'BURT-Word-Age-Bands'!$A$1:$H$82,7)))</f>
        <v> </v>
      </c>
      <c r="BK85" s="59"/>
      <c r="BL85" s="167" t="str">
        <f>IF(BK85=0," ",IF($I85="F",VLOOKUP(BK85,'BURT-Word-Age-Bands'!$A$1:$H$82,4),VLOOKUP(BK85,'BURT-Word-Age-Bands'!$A$1:$H$82,7)))</f>
        <v> </v>
      </c>
      <c r="BM85" s="59"/>
      <c r="BN85" s="167" t="str">
        <f>IF(BM85=0," ",IF($I85="F",VLOOKUP(BM85,'BURT-Word-Age-Bands'!$A$1:$H$82,4),VLOOKUP(BM85,'BURT-Word-Age-Bands'!$A$1:$H$82,7)))</f>
        <v> </v>
      </c>
      <c r="BO85" s="59"/>
      <c r="BP85" s="167" t="str">
        <f>IF(BO85=0," ",IF($I85="F",VLOOKUP(BO85,'BURT-Word-Age-Bands'!$A$1:$H$82,4),VLOOKUP(BO85,'BURT-Word-Age-Bands'!$A$1:$H$82,7)))</f>
        <v> </v>
      </c>
      <c r="BQ85" s="223"/>
      <c r="BR85" s="226"/>
      <c r="BS85" s="223"/>
      <c r="BT85" s="226"/>
      <c r="BU85" s="187"/>
      <c r="BV85" s="116"/>
      <c r="BW85" s="168"/>
      <c r="BX85" s="56"/>
      <c r="BY85" s="55"/>
      <c r="BZ85" s="59"/>
      <c r="CA85" s="59"/>
      <c r="CB85" s="324"/>
      <c r="CC85" s="59"/>
      <c r="CD85" s="59"/>
      <c r="CE85" s="59"/>
      <c r="CF85" s="59"/>
      <c r="CG85" s="59"/>
      <c r="CH85" s="59"/>
      <c r="CI85" s="59"/>
      <c r="CJ85" s="328"/>
    </row>
    <row r="86" spans="1:88" ht="12.75" customHeight="1">
      <c r="A86" s="262"/>
      <c r="B86" s="95">
        <v>76</v>
      </c>
      <c r="C86" s="90"/>
      <c r="D86" s="90"/>
      <c r="E86" s="90"/>
      <c r="F86" s="96"/>
      <c r="G86" s="96">
        <f ca="1" t="shared" si="23"/>
        <v>38405.922545023146</v>
      </c>
      <c r="H86" s="90"/>
      <c r="I86" s="90"/>
      <c r="J86" s="273"/>
      <c r="K86" s="273"/>
      <c r="L86" s="94" t="str">
        <f t="shared" si="15"/>
        <v> </v>
      </c>
      <c r="M86" s="94">
        <f t="shared" si="16"/>
        <v>38405.922545023146</v>
      </c>
      <c r="N86" s="55"/>
      <c r="O86" s="304" t="str">
        <f>IF($N86=0," ",VLOOKUP($N86,'Letter ID Stanine'!$A$2:$B$56,2))</f>
        <v> </v>
      </c>
      <c r="P86" s="56"/>
      <c r="Q86" s="302"/>
      <c r="R86" s="304" t="str">
        <f>IF($Q86=0," ",VLOOKUP($Q86,'Letter ID Stanine'!$A$2:$B$56,2))</f>
        <v> </v>
      </c>
      <c r="S86" s="56"/>
      <c r="T86" s="59"/>
      <c r="U86" s="304" t="str">
        <f>IF($T86=0," ",VLOOKUP($T86,'Letter ID Stanine'!$A$2:$B$56,2))</f>
        <v> </v>
      </c>
      <c r="V86" s="56"/>
      <c r="W86" s="59"/>
      <c r="X86" s="304" t="str">
        <f>IF($W86=0," ",VLOOKUP($W86,'Letter ID Stanine'!$A$2:$B$56,2))</f>
        <v> </v>
      </c>
      <c r="Y86" s="56"/>
      <c r="Z86" s="59"/>
      <c r="AA86" s="304" t="str">
        <f>IF($Z86=0," ",VLOOKUP($Z86,'Letter ID Stanine'!$A$2:$B$56,2))</f>
        <v> </v>
      </c>
      <c r="AB86" s="56"/>
      <c r="AC86" s="223"/>
      <c r="AD86" s="328">
        <f>IF($AC86=0,0,VLOOKUP($AC86,'CAP Stanine'!$A$2:$B$56,2))</f>
        <v>0</v>
      </c>
      <c r="AE86" s="101"/>
      <c r="AF86" s="101"/>
      <c r="AG86" s="169"/>
      <c r="AH86" s="168"/>
      <c r="AI86" s="168"/>
      <c r="AJ86" s="168"/>
      <c r="AK86" s="168"/>
      <c r="AL86" s="246"/>
      <c r="AM86" s="246"/>
      <c r="AN86" s="168"/>
      <c r="AO86" s="168"/>
      <c r="AP86" s="246"/>
      <c r="AQ86" s="246"/>
      <c r="AR86" s="169"/>
      <c r="AS86" s="303">
        <f t="shared" si="24"/>
        <v>5</v>
      </c>
      <c r="AT86" s="246"/>
      <c r="AU86" s="303">
        <f t="shared" si="24"/>
        <v>5</v>
      </c>
      <c r="AV86" s="246"/>
      <c r="AW86" s="303">
        <f t="shared" si="17"/>
        <v>5</v>
      </c>
      <c r="AX86" s="246"/>
      <c r="AY86" s="303">
        <f t="shared" si="18"/>
        <v>5</v>
      </c>
      <c r="AZ86" s="169"/>
      <c r="BA86" s="303">
        <f t="shared" si="19"/>
        <v>5</v>
      </c>
      <c r="BB86" s="246"/>
      <c r="BC86" s="303">
        <f t="shared" si="20"/>
        <v>5</v>
      </c>
      <c r="BD86" s="246"/>
      <c r="BE86" s="303">
        <f t="shared" si="21"/>
        <v>5</v>
      </c>
      <c r="BF86" s="246"/>
      <c r="BG86" s="303">
        <f t="shared" si="22"/>
        <v>5</v>
      </c>
      <c r="BH86" s="292"/>
      <c r="BI86" s="55"/>
      <c r="BJ86" s="167" t="str">
        <f>IF(BI86=0," ",IF($I86="F",VLOOKUP(BI86,'BURT-Word-Age-Bands'!$A$1:$H$82,4),VLOOKUP(BI86,'BURT-Word-Age-Bands'!$A$1:$H$82,7)))</f>
        <v> </v>
      </c>
      <c r="BK86" s="59"/>
      <c r="BL86" s="167" t="str">
        <f>IF(BK86=0," ",IF($I86="F",VLOOKUP(BK86,'BURT-Word-Age-Bands'!$A$1:$H$82,4),VLOOKUP(BK86,'BURT-Word-Age-Bands'!$A$1:$H$82,7)))</f>
        <v> </v>
      </c>
      <c r="BM86" s="59"/>
      <c r="BN86" s="167" t="str">
        <f>IF(BM86=0," ",IF($I86="F",VLOOKUP(BM86,'BURT-Word-Age-Bands'!$A$1:$H$82,4),VLOOKUP(BM86,'BURT-Word-Age-Bands'!$A$1:$H$82,7)))</f>
        <v> </v>
      </c>
      <c r="BO86" s="59"/>
      <c r="BP86" s="167" t="str">
        <f>IF(BO86=0," ",IF($I86="F",VLOOKUP(BO86,'BURT-Word-Age-Bands'!$A$1:$H$82,4),VLOOKUP(BO86,'BURT-Word-Age-Bands'!$A$1:$H$82,7)))</f>
        <v> </v>
      </c>
      <c r="BQ86" s="223"/>
      <c r="BR86" s="226"/>
      <c r="BS86" s="223"/>
      <c r="BT86" s="226"/>
      <c r="BU86" s="187"/>
      <c r="BV86" s="116"/>
      <c r="BW86" s="168"/>
      <c r="BX86" s="56"/>
      <c r="BY86" s="55"/>
      <c r="BZ86" s="59"/>
      <c r="CA86" s="59"/>
      <c r="CB86" s="324"/>
      <c r="CC86" s="59"/>
      <c r="CD86" s="59"/>
      <c r="CE86" s="59"/>
      <c r="CF86" s="59"/>
      <c r="CG86" s="59"/>
      <c r="CH86" s="59"/>
      <c r="CI86" s="59"/>
      <c r="CJ86" s="328"/>
    </row>
    <row r="87" spans="1:88" ht="12.75" customHeight="1">
      <c r="A87" s="262"/>
      <c r="B87" s="95">
        <v>77</v>
      </c>
      <c r="C87" s="90"/>
      <c r="D87" s="90"/>
      <c r="E87" s="90"/>
      <c r="F87" s="96"/>
      <c r="G87" s="96">
        <f ca="1" t="shared" si="23"/>
        <v>38405.922545023146</v>
      </c>
      <c r="H87" s="90"/>
      <c r="I87" s="90"/>
      <c r="J87" s="273"/>
      <c r="K87" s="273"/>
      <c r="L87" s="94" t="str">
        <f t="shared" si="15"/>
        <v> </v>
      </c>
      <c r="M87" s="94">
        <f t="shared" si="16"/>
        <v>38405.922545023146</v>
      </c>
      <c r="N87" s="55"/>
      <c r="O87" s="304" t="str">
        <f>IF($N87=0," ",VLOOKUP($N87,'Letter ID Stanine'!$A$2:$B$56,2))</f>
        <v> </v>
      </c>
      <c r="P87" s="56"/>
      <c r="Q87" s="302"/>
      <c r="R87" s="304" t="str">
        <f>IF($Q87=0," ",VLOOKUP($Q87,'Letter ID Stanine'!$A$2:$B$56,2))</f>
        <v> </v>
      </c>
      <c r="S87" s="56"/>
      <c r="T87" s="59"/>
      <c r="U87" s="304" t="str">
        <f>IF($T87=0," ",VLOOKUP($T87,'Letter ID Stanine'!$A$2:$B$56,2))</f>
        <v> </v>
      </c>
      <c r="V87" s="56"/>
      <c r="W87" s="59"/>
      <c r="X87" s="304" t="str">
        <f>IF($W87=0," ",VLOOKUP($W87,'Letter ID Stanine'!$A$2:$B$56,2))</f>
        <v> </v>
      </c>
      <c r="Y87" s="56"/>
      <c r="Z87" s="59"/>
      <c r="AA87" s="304" t="str">
        <f>IF($Z87=0," ",VLOOKUP($Z87,'Letter ID Stanine'!$A$2:$B$56,2))</f>
        <v> </v>
      </c>
      <c r="AB87" s="56"/>
      <c r="AC87" s="223"/>
      <c r="AD87" s="328">
        <f>IF($AC87=0,0,VLOOKUP($AC87,'CAP Stanine'!$A$2:$B$56,2))</f>
        <v>0</v>
      </c>
      <c r="AE87" s="101"/>
      <c r="AF87" s="101"/>
      <c r="AG87" s="169"/>
      <c r="AH87" s="168"/>
      <c r="AI87" s="168"/>
      <c r="AJ87" s="168"/>
      <c r="AK87" s="168"/>
      <c r="AL87" s="246"/>
      <c r="AM87" s="246"/>
      <c r="AN87" s="168"/>
      <c r="AO87" s="168"/>
      <c r="AP87" s="246"/>
      <c r="AQ87" s="246"/>
      <c r="AR87" s="169"/>
      <c r="AS87" s="303">
        <f t="shared" si="24"/>
        <v>5</v>
      </c>
      <c r="AT87" s="246"/>
      <c r="AU87" s="303">
        <f t="shared" si="24"/>
        <v>5</v>
      </c>
      <c r="AV87" s="246"/>
      <c r="AW87" s="303">
        <f t="shared" si="17"/>
        <v>5</v>
      </c>
      <c r="AX87" s="246"/>
      <c r="AY87" s="303">
        <f t="shared" si="18"/>
        <v>5</v>
      </c>
      <c r="AZ87" s="169"/>
      <c r="BA87" s="303">
        <f t="shared" si="19"/>
        <v>5</v>
      </c>
      <c r="BB87" s="246"/>
      <c r="BC87" s="303">
        <f t="shared" si="20"/>
        <v>5</v>
      </c>
      <c r="BD87" s="246"/>
      <c r="BE87" s="303">
        <f t="shared" si="21"/>
        <v>5</v>
      </c>
      <c r="BF87" s="246"/>
      <c r="BG87" s="303">
        <f t="shared" si="22"/>
        <v>5</v>
      </c>
      <c r="BH87" s="292"/>
      <c r="BI87" s="55"/>
      <c r="BJ87" s="167" t="str">
        <f>IF(BI87=0," ",IF($I87="F",VLOOKUP(BI87,'BURT-Word-Age-Bands'!$A$1:$H$82,4),VLOOKUP(BI87,'BURT-Word-Age-Bands'!$A$1:$H$82,7)))</f>
        <v> </v>
      </c>
      <c r="BK87" s="59"/>
      <c r="BL87" s="167" t="str">
        <f>IF(BK87=0," ",IF($I87="F",VLOOKUP(BK87,'BURT-Word-Age-Bands'!$A$1:$H$82,4),VLOOKUP(BK87,'BURT-Word-Age-Bands'!$A$1:$H$82,7)))</f>
        <v> </v>
      </c>
      <c r="BM87" s="59"/>
      <c r="BN87" s="167" t="str">
        <f>IF(BM87=0," ",IF($I87="F",VLOOKUP(BM87,'BURT-Word-Age-Bands'!$A$1:$H$82,4),VLOOKUP(BM87,'BURT-Word-Age-Bands'!$A$1:$H$82,7)))</f>
        <v> </v>
      </c>
      <c r="BO87" s="59"/>
      <c r="BP87" s="167" t="str">
        <f>IF(BO87=0," ",IF($I87="F",VLOOKUP(BO87,'BURT-Word-Age-Bands'!$A$1:$H$82,4),VLOOKUP(BO87,'BURT-Word-Age-Bands'!$A$1:$H$82,7)))</f>
        <v> </v>
      </c>
      <c r="BQ87" s="223"/>
      <c r="BR87" s="226"/>
      <c r="BS87" s="223"/>
      <c r="BT87" s="226"/>
      <c r="BU87" s="187"/>
      <c r="BV87" s="116"/>
      <c r="BW87" s="168"/>
      <c r="BX87" s="56"/>
      <c r="BY87" s="55"/>
      <c r="BZ87" s="59"/>
      <c r="CA87" s="59"/>
      <c r="CB87" s="324"/>
      <c r="CC87" s="59"/>
      <c r="CD87" s="59"/>
      <c r="CE87" s="59"/>
      <c r="CF87" s="59"/>
      <c r="CG87" s="59"/>
      <c r="CH87" s="59"/>
      <c r="CI87" s="59"/>
      <c r="CJ87" s="328"/>
    </row>
    <row r="88" spans="1:88" ht="12.75" customHeight="1">
      <c r="A88" s="262"/>
      <c r="B88" s="95">
        <v>78</v>
      </c>
      <c r="C88" s="90"/>
      <c r="D88" s="90"/>
      <c r="E88" s="90"/>
      <c r="F88" s="96"/>
      <c r="G88" s="96">
        <f ca="1" t="shared" si="23"/>
        <v>38405.922545023146</v>
      </c>
      <c r="H88" s="90"/>
      <c r="I88" s="90"/>
      <c r="J88" s="273"/>
      <c r="K88" s="273"/>
      <c r="L88" s="94" t="str">
        <f t="shared" si="15"/>
        <v> </v>
      </c>
      <c r="M88" s="94">
        <f t="shared" si="16"/>
        <v>38405.922545023146</v>
      </c>
      <c r="N88" s="55"/>
      <c r="O88" s="304" t="str">
        <f>IF($N88=0," ",VLOOKUP($N88,'Letter ID Stanine'!$A$2:$B$56,2))</f>
        <v> </v>
      </c>
      <c r="P88" s="56"/>
      <c r="Q88" s="302"/>
      <c r="R88" s="304" t="str">
        <f>IF($Q88=0," ",VLOOKUP($Q88,'Letter ID Stanine'!$A$2:$B$56,2))</f>
        <v> </v>
      </c>
      <c r="S88" s="56"/>
      <c r="T88" s="59"/>
      <c r="U88" s="304" t="str">
        <f>IF($T88=0," ",VLOOKUP($T88,'Letter ID Stanine'!$A$2:$B$56,2))</f>
        <v> </v>
      </c>
      <c r="V88" s="56"/>
      <c r="W88" s="59"/>
      <c r="X88" s="304" t="str">
        <f>IF($W88=0," ",VLOOKUP($W88,'Letter ID Stanine'!$A$2:$B$56,2))</f>
        <v> </v>
      </c>
      <c r="Y88" s="56"/>
      <c r="Z88" s="59"/>
      <c r="AA88" s="304" t="str">
        <f>IF($Z88=0," ",VLOOKUP($Z88,'Letter ID Stanine'!$A$2:$B$56,2))</f>
        <v> </v>
      </c>
      <c r="AB88" s="56"/>
      <c r="AC88" s="223"/>
      <c r="AD88" s="328">
        <f>IF($AC88=0,0,VLOOKUP($AC88,'CAP Stanine'!$A$2:$B$56,2))</f>
        <v>0</v>
      </c>
      <c r="AE88" s="101"/>
      <c r="AF88" s="101"/>
      <c r="AG88" s="169"/>
      <c r="AH88" s="168"/>
      <c r="AI88" s="168"/>
      <c r="AJ88" s="168"/>
      <c r="AK88" s="168"/>
      <c r="AL88" s="246"/>
      <c r="AM88" s="246"/>
      <c r="AN88" s="168"/>
      <c r="AO88" s="168"/>
      <c r="AP88" s="246"/>
      <c r="AQ88" s="246"/>
      <c r="AR88" s="169"/>
      <c r="AS88" s="303">
        <f t="shared" si="24"/>
        <v>5</v>
      </c>
      <c r="AT88" s="246"/>
      <c r="AU88" s="303">
        <f t="shared" si="24"/>
        <v>5</v>
      </c>
      <c r="AV88" s="246"/>
      <c r="AW88" s="303">
        <f t="shared" si="17"/>
        <v>5</v>
      </c>
      <c r="AX88" s="246"/>
      <c r="AY88" s="303">
        <f t="shared" si="18"/>
        <v>5</v>
      </c>
      <c r="AZ88" s="169"/>
      <c r="BA88" s="303">
        <f t="shared" si="19"/>
        <v>5</v>
      </c>
      <c r="BB88" s="246"/>
      <c r="BC88" s="303">
        <f t="shared" si="20"/>
        <v>5</v>
      </c>
      <c r="BD88" s="246"/>
      <c r="BE88" s="303">
        <f t="shared" si="21"/>
        <v>5</v>
      </c>
      <c r="BF88" s="246"/>
      <c r="BG88" s="303">
        <f t="shared" si="22"/>
        <v>5</v>
      </c>
      <c r="BH88" s="292"/>
      <c r="BI88" s="55"/>
      <c r="BJ88" s="167" t="str">
        <f>IF(BI88=0," ",IF($I88="F",VLOOKUP(BI88,'BURT-Word-Age-Bands'!$A$1:$H$82,4),VLOOKUP(BI88,'BURT-Word-Age-Bands'!$A$1:$H$82,7)))</f>
        <v> </v>
      </c>
      <c r="BK88" s="59"/>
      <c r="BL88" s="167" t="str">
        <f>IF(BK88=0," ",IF($I88="F",VLOOKUP(BK88,'BURT-Word-Age-Bands'!$A$1:$H$82,4),VLOOKUP(BK88,'BURT-Word-Age-Bands'!$A$1:$H$82,7)))</f>
        <v> </v>
      </c>
      <c r="BM88" s="59"/>
      <c r="BN88" s="167" t="str">
        <f>IF(BM88=0," ",IF($I88="F",VLOOKUP(BM88,'BURT-Word-Age-Bands'!$A$1:$H$82,4),VLOOKUP(BM88,'BURT-Word-Age-Bands'!$A$1:$H$82,7)))</f>
        <v> </v>
      </c>
      <c r="BO88" s="59"/>
      <c r="BP88" s="167" t="str">
        <f>IF(BO88=0," ",IF($I88="F",VLOOKUP(BO88,'BURT-Word-Age-Bands'!$A$1:$H$82,4),VLOOKUP(BO88,'BURT-Word-Age-Bands'!$A$1:$H$82,7)))</f>
        <v> </v>
      </c>
      <c r="BQ88" s="223"/>
      <c r="BR88" s="226"/>
      <c r="BS88" s="223"/>
      <c r="BT88" s="226"/>
      <c r="BU88" s="187"/>
      <c r="BV88" s="116"/>
      <c r="BW88" s="168"/>
      <c r="BX88" s="56"/>
      <c r="BY88" s="55"/>
      <c r="BZ88" s="59"/>
      <c r="CA88" s="59"/>
      <c r="CB88" s="324"/>
      <c r="CC88" s="59"/>
      <c r="CD88" s="59"/>
      <c r="CE88" s="59"/>
      <c r="CF88" s="59"/>
      <c r="CG88" s="59"/>
      <c r="CH88" s="59"/>
      <c r="CI88" s="59"/>
      <c r="CJ88" s="328"/>
    </row>
    <row r="89" spans="1:88" ht="12.75" customHeight="1">
      <c r="A89" s="262"/>
      <c r="B89" s="95">
        <v>79</v>
      </c>
      <c r="C89" s="90"/>
      <c r="D89" s="90"/>
      <c r="E89" s="90"/>
      <c r="F89" s="96"/>
      <c r="G89" s="96">
        <f ca="1" t="shared" si="23"/>
        <v>38405.922545023146</v>
      </c>
      <c r="H89" s="90"/>
      <c r="I89" s="90"/>
      <c r="J89" s="273"/>
      <c r="K89" s="273"/>
      <c r="L89" s="94" t="str">
        <f t="shared" si="15"/>
        <v> </v>
      </c>
      <c r="M89" s="94">
        <f t="shared" si="16"/>
        <v>38405.922545023146</v>
      </c>
      <c r="N89" s="55"/>
      <c r="O89" s="304" t="str">
        <f>IF($N89=0," ",VLOOKUP($N89,'Letter ID Stanine'!$A$2:$B$56,2))</f>
        <v> </v>
      </c>
      <c r="P89" s="56"/>
      <c r="Q89" s="302"/>
      <c r="R89" s="304" t="str">
        <f>IF($Q89=0," ",VLOOKUP($Q89,'Letter ID Stanine'!$A$2:$B$56,2))</f>
        <v> </v>
      </c>
      <c r="S89" s="56"/>
      <c r="T89" s="59"/>
      <c r="U89" s="304" t="str">
        <f>IF($T89=0," ",VLOOKUP($T89,'Letter ID Stanine'!$A$2:$B$56,2))</f>
        <v> </v>
      </c>
      <c r="V89" s="56"/>
      <c r="W89" s="59"/>
      <c r="X89" s="304" t="str">
        <f>IF($W89=0," ",VLOOKUP($W89,'Letter ID Stanine'!$A$2:$B$56,2))</f>
        <v> </v>
      </c>
      <c r="Y89" s="56"/>
      <c r="Z89" s="59"/>
      <c r="AA89" s="304" t="str">
        <f>IF($Z89=0," ",VLOOKUP($Z89,'Letter ID Stanine'!$A$2:$B$56,2))</f>
        <v> </v>
      </c>
      <c r="AB89" s="56"/>
      <c r="AC89" s="223"/>
      <c r="AD89" s="328">
        <f>IF($AC89=0,0,VLOOKUP($AC89,'CAP Stanine'!$A$2:$B$56,2))</f>
        <v>0</v>
      </c>
      <c r="AE89" s="101"/>
      <c r="AF89" s="101"/>
      <c r="AG89" s="169"/>
      <c r="AH89" s="168"/>
      <c r="AI89" s="168"/>
      <c r="AJ89" s="168"/>
      <c r="AK89" s="168"/>
      <c r="AL89" s="246"/>
      <c r="AM89" s="246"/>
      <c r="AN89" s="168"/>
      <c r="AO89" s="168"/>
      <c r="AP89" s="246"/>
      <c r="AQ89" s="246"/>
      <c r="AR89" s="169"/>
      <c r="AS89" s="303">
        <f t="shared" si="24"/>
        <v>5</v>
      </c>
      <c r="AT89" s="246"/>
      <c r="AU89" s="303">
        <f t="shared" si="24"/>
        <v>5</v>
      </c>
      <c r="AV89" s="246"/>
      <c r="AW89" s="303">
        <f t="shared" si="17"/>
        <v>5</v>
      </c>
      <c r="AX89" s="246"/>
      <c r="AY89" s="303">
        <f t="shared" si="18"/>
        <v>5</v>
      </c>
      <c r="AZ89" s="169"/>
      <c r="BA89" s="303">
        <f t="shared" si="19"/>
        <v>5</v>
      </c>
      <c r="BB89" s="246"/>
      <c r="BC89" s="303">
        <f t="shared" si="20"/>
        <v>5</v>
      </c>
      <c r="BD89" s="246"/>
      <c r="BE89" s="303">
        <f t="shared" si="21"/>
        <v>5</v>
      </c>
      <c r="BF89" s="246"/>
      <c r="BG89" s="303">
        <f t="shared" si="22"/>
        <v>5</v>
      </c>
      <c r="BH89" s="292"/>
      <c r="BI89" s="55"/>
      <c r="BJ89" s="167" t="str">
        <f>IF(BI89=0," ",IF($I89="F",VLOOKUP(BI89,'BURT-Word-Age-Bands'!$A$1:$H$82,4),VLOOKUP(BI89,'BURT-Word-Age-Bands'!$A$1:$H$82,7)))</f>
        <v> </v>
      </c>
      <c r="BK89" s="59"/>
      <c r="BL89" s="167" t="str">
        <f>IF(BK89=0," ",IF($I89="F",VLOOKUP(BK89,'BURT-Word-Age-Bands'!$A$1:$H$82,4),VLOOKUP(BK89,'BURT-Word-Age-Bands'!$A$1:$H$82,7)))</f>
        <v> </v>
      </c>
      <c r="BM89" s="59"/>
      <c r="BN89" s="167" t="str">
        <f>IF(BM89=0," ",IF($I89="F",VLOOKUP(BM89,'BURT-Word-Age-Bands'!$A$1:$H$82,4),VLOOKUP(BM89,'BURT-Word-Age-Bands'!$A$1:$H$82,7)))</f>
        <v> </v>
      </c>
      <c r="BO89" s="59"/>
      <c r="BP89" s="167" t="str">
        <f>IF(BO89=0," ",IF($I89="F",VLOOKUP(BO89,'BURT-Word-Age-Bands'!$A$1:$H$82,4),VLOOKUP(BO89,'BURT-Word-Age-Bands'!$A$1:$H$82,7)))</f>
        <v> </v>
      </c>
      <c r="BQ89" s="223"/>
      <c r="BR89" s="226"/>
      <c r="BS89" s="223"/>
      <c r="BT89" s="226"/>
      <c r="BU89" s="187"/>
      <c r="BV89" s="116"/>
      <c r="BW89" s="168"/>
      <c r="BX89" s="56"/>
      <c r="BY89" s="55"/>
      <c r="BZ89" s="59"/>
      <c r="CA89" s="59"/>
      <c r="CB89" s="324"/>
      <c r="CC89" s="59"/>
      <c r="CD89" s="59"/>
      <c r="CE89" s="59"/>
      <c r="CF89" s="59"/>
      <c r="CG89" s="59"/>
      <c r="CH89" s="59"/>
      <c r="CI89" s="59"/>
      <c r="CJ89" s="328"/>
    </row>
    <row r="90" spans="1:88" ht="12.75" customHeight="1">
      <c r="A90" s="262"/>
      <c r="B90" s="95">
        <v>80</v>
      </c>
      <c r="C90" s="90"/>
      <c r="D90" s="90"/>
      <c r="E90" s="90"/>
      <c r="F90" s="96"/>
      <c r="G90" s="96">
        <f ca="1" t="shared" si="23"/>
        <v>38405.922545023146</v>
      </c>
      <c r="H90" s="90"/>
      <c r="I90" s="90"/>
      <c r="J90" s="273"/>
      <c r="K90" s="273"/>
      <c r="L90" s="94" t="str">
        <f t="shared" si="15"/>
        <v> </v>
      </c>
      <c r="M90" s="94">
        <f t="shared" si="16"/>
        <v>38405.922545023146</v>
      </c>
      <c r="N90" s="55"/>
      <c r="O90" s="304" t="str">
        <f>IF($N90=0," ",VLOOKUP($N90,'Letter ID Stanine'!$A$2:$B$56,2))</f>
        <v> </v>
      </c>
      <c r="P90" s="56"/>
      <c r="Q90" s="302"/>
      <c r="R90" s="304" t="str">
        <f>IF($Q90=0," ",VLOOKUP($Q90,'Letter ID Stanine'!$A$2:$B$56,2))</f>
        <v> </v>
      </c>
      <c r="S90" s="56"/>
      <c r="T90" s="59"/>
      <c r="U90" s="304" t="str">
        <f>IF($T90=0," ",VLOOKUP($T90,'Letter ID Stanine'!$A$2:$B$56,2))</f>
        <v> </v>
      </c>
      <c r="V90" s="56"/>
      <c r="W90" s="59"/>
      <c r="X90" s="304" t="str">
        <f>IF($W90=0," ",VLOOKUP($W90,'Letter ID Stanine'!$A$2:$B$56,2))</f>
        <v> </v>
      </c>
      <c r="Y90" s="56"/>
      <c r="Z90" s="59"/>
      <c r="AA90" s="304" t="str">
        <f>IF($Z90=0," ",VLOOKUP($Z90,'Letter ID Stanine'!$A$2:$B$56,2))</f>
        <v> </v>
      </c>
      <c r="AB90" s="56"/>
      <c r="AC90" s="223"/>
      <c r="AD90" s="328">
        <f>IF($AC90=0,0,VLOOKUP($AC90,'CAP Stanine'!$A$2:$B$56,2))</f>
        <v>0</v>
      </c>
      <c r="AE90" s="101"/>
      <c r="AF90" s="101"/>
      <c r="AG90" s="169"/>
      <c r="AH90" s="168"/>
      <c r="AI90" s="168"/>
      <c r="AJ90" s="168"/>
      <c r="AK90" s="168"/>
      <c r="AL90" s="246"/>
      <c r="AM90" s="246"/>
      <c r="AN90" s="168"/>
      <c r="AO90" s="168"/>
      <c r="AP90" s="246"/>
      <c r="AQ90" s="246"/>
      <c r="AR90" s="169"/>
      <c r="AS90" s="303">
        <f t="shared" si="24"/>
        <v>5</v>
      </c>
      <c r="AT90" s="246"/>
      <c r="AU90" s="303">
        <f t="shared" si="24"/>
        <v>5</v>
      </c>
      <c r="AV90" s="246"/>
      <c r="AW90" s="303">
        <f t="shared" si="17"/>
        <v>5</v>
      </c>
      <c r="AX90" s="246"/>
      <c r="AY90" s="303">
        <f t="shared" si="18"/>
        <v>5</v>
      </c>
      <c r="AZ90" s="169"/>
      <c r="BA90" s="303">
        <f t="shared" si="19"/>
        <v>5</v>
      </c>
      <c r="BB90" s="246"/>
      <c r="BC90" s="303">
        <f t="shared" si="20"/>
        <v>5</v>
      </c>
      <c r="BD90" s="246"/>
      <c r="BE90" s="303">
        <f t="shared" si="21"/>
        <v>5</v>
      </c>
      <c r="BF90" s="246"/>
      <c r="BG90" s="303">
        <f t="shared" si="22"/>
        <v>5</v>
      </c>
      <c r="BH90" s="292"/>
      <c r="BI90" s="55"/>
      <c r="BJ90" s="167" t="str">
        <f>IF(BI90=0," ",IF($I90="F",VLOOKUP(BI90,'BURT-Word-Age-Bands'!$A$1:$H$82,4),VLOOKUP(BI90,'BURT-Word-Age-Bands'!$A$1:$H$82,7)))</f>
        <v> </v>
      </c>
      <c r="BK90" s="59"/>
      <c r="BL90" s="167" t="str">
        <f>IF(BK90=0," ",IF($I90="F",VLOOKUP(BK90,'BURT-Word-Age-Bands'!$A$1:$H$82,4),VLOOKUP(BK90,'BURT-Word-Age-Bands'!$A$1:$H$82,7)))</f>
        <v> </v>
      </c>
      <c r="BM90" s="59"/>
      <c r="BN90" s="167" t="str">
        <f>IF(BM90=0," ",IF($I90="F",VLOOKUP(BM90,'BURT-Word-Age-Bands'!$A$1:$H$82,4),VLOOKUP(BM90,'BURT-Word-Age-Bands'!$A$1:$H$82,7)))</f>
        <v> </v>
      </c>
      <c r="BO90" s="59"/>
      <c r="BP90" s="167" t="str">
        <f>IF(BO90=0," ",IF($I90="F",VLOOKUP(BO90,'BURT-Word-Age-Bands'!$A$1:$H$82,4),VLOOKUP(BO90,'BURT-Word-Age-Bands'!$A$1:$H$82,7)))</f>
        <v> </v>
      </c>
      <c r="BQ90" s="223"/>
      <c r="BR90" s="226"/>
      <c r="BS90" s="223"/>
      <c r="BT90" s="226"/>
      <c r="BU90" s="187"/>
      <c r="BV90" s="116"/>
      <c r="BW90" s="168"/>
      <c r="BX90" s="56"/>
      <c r="BY90" s="55"/>
      <c r="BZ90" s="59"/>
      <c r="CA90" s="59"/>
      <c r="CB90" s="324"/>
      <c r="CC90" s="59"/>
      <c r="CD90" s="59"/>
      <c r="CE90" s="59"/>
      <c r="CF90" s="59"/>
      <c r="CG90" s="59"/>
      <c r="CH90" s="59"/>
      <c r="CI90" s="59"/>
      <c r="CJ90" s="328"/>
    </row>
    <row r="91" spans="1:88" ht="12.75" customHeight="1">
      <c r="A91" s="262"/>
      <c r="B91" s="95">
        <v>81</v>
      </c>
      <c r="C91" s="90"/>
      <c r="D91" s="90"/>
      <c r="E91" s="90"/>
      <c r="F91" s="96"/>
      <c r="G91" s="96">
        <f ca="1" t="shared" si="23"/>
        <v>38405.922545023146</v>
      </c>
      <c r="H91" s="90"/>
      <c r="I91" s="90"/>
      <c r="J91" s="273"/>
      <c r="K91" s="273"/>
      <c r="L91" s="94" t="str">
        <f t="shared" si="15"/>
        <v> </v>
      </c>
      <c r="M91" s="94">
        <f t="shared" si="16"/>
        <v>38405.922545023146</v>
      </c>
      <c r="N91" s="55"/>
      <c r="O91" s="304" t="str">
        <f>IF($N91=0," ",VLOOKUP($N91,'Letter ID Stanine'!$A$2:$B$56,2))</f>
        <v> </v>
      </c>
      <c r="P91" s="56"/>
      <c r="Q91" s="302"/>
      <c r="R91" s="304" t="str">
        <f>IF($Q91=0," ",VLOOKUP($Q91,'Letter ID Stanine'!$A$2:$B$56,2))</f>
        <v> </v>
      </c>
      <c r="S91" s="56"/>
      <c r="T91" s="59"/>
      <c r="U91" s="304" t="str">
        <f>IF($T91=0," ",VLOOKUP($T91,'Letter ID Stanine'!$A$2:$B$56,2))</f>
        <v> </v>
      </c>
      <c r="V91" s="56"/>
      <c r="W91" s="59"/>
      <c r="X91" s="304" t="str">
        <f>IF($W91=0," ",VLOOKUP($W91,'Letter ID Stanine'!$A$2:$B$56,2))</f>
        <v> </v>
      </c>
      <c r="Y91" s="56"/>
      <c r="Z91" s="59"/>
      <c r="AA91" s="304" t="str">
        <f>IF($Z91=0," ",VLOOKUP($Z91,'Letter ID Stanine'!$A$2:$B$56,2))</f>
        <v> </v>
      </c>
      <c r="AB91" s="56"/>
      <c r="AC91" s="223"/>
      <c r="AD91" s="328">
        <f>IF($AC91=0,0,VLOOKUP($AC91,'CAP Stanine'!$A$2:$B$56,2))</f>
        <v>0</v>
      </c>
      <c r="AE91" s="101"/>
      <c r="AF91" s="101"/>
      <c r="AG91" s="169"/>
      <c r="AH91" s="168"/>
      <c r="AI91" s="168"/>
      <c r="AJ91" s="168"/>
      <c r="AK91" s="168"/>
      <c r="AL91" s="246"/>
      <c r="AM91" s="246"/>
      <c r="AN91" s="168"/>
      <c r="AO91" s="168"/>
      <c r="AP91" s="246"/>
      <c r="AQ91" s="246"/>
      <c r="AR91" s="169"/>
      <c r="AS91" s="303">
        <f t="shared" si="24"/>
        <v>5</v>
      </c>
      <c r="AT91" s="246"/>
      <c r="AU91" s="303">
        <f t="shared" si="24"/>
        <v>5</v>
      </c>
      <c r="AV91" s="246"/>
      <c r="AW91" s="303">
        <f t="shared" si="17"/>
        <v>5</v>
      </c>
      <c r="AX91" s="246"/>
      <c r="AY91" s="303">
        <f t="shared" si="18"/>
        <v>5</v>
      </c>
      <c r="AZ91" s="169"/>
      <c r="BA91" s="303">
        <f t="shared" si="19"/>
        <v>5</v>
      </c>
      <c r="BB91" s="246"/>
      <c r="BC91" s="303">
        <f t="shared" si="20"/>
        <v>5</v>
      </c>
      <c r="BD91" s="246"/>
      <c r="BE91" s="303">
        <f t="shared" si="21"/>
        <v>5</v>
      </c>
      <c r="BF91" s="246"/>
      <c r="BG91" s="303">
        <f t="shared" si="22"/>
        <v>5</v>
      </c>
      <c r="BH91" s="292"/>
      <c r="BI91" s="55"/>
      <c r="BJ91" s="167" t="str">
        <f>IF(BI91=0," ",IF($I91="F",VLOOKUP(BI91,'BURT-Word-Age-Bands'!$A$1:$H$82,4),VLOOKUP(BI91,'BURT-Word-Age-Bands'!$A$1:$H$82,7)))</f>
        <v> </v>
      </c>
      <c r="BK91" s="59"/>
      <c r="BL91" s="167" t="str">
        <f>IF(BK91=0," ",IF($I91="F",VLOOKUP(BK91,'BURT-Word-Age-Bands'!$A$1:$H$82,4),VLOOKUP(BK91,'BURT-Word-Age-Bands'!$A$1:$H$82,7)))</f>
        <v> </v>
      </c>
      <c r="BM91" s="59"/>
      <c r="BN91" s="167" t="str">
        <f>IF(BM91=0," ",IF($I91="F",VLOOKUP(BM91,'BURT-Word-Age-Bands'!$A$1:$H$82,4),VLOOKUP(BM91,'BURT-Word-Age-Bands'!$A$1:$H$82,7)))</f>
        <v> </v>
      </c>
      <c r="BO91" s="59"/>
      <c r="BP91" s="167" t="str">
        <f>IF(BO91=0," ",IF($I91="F",VLOOKUP(BO91,'BURT-Word-Age-Bands'!$A$1:$H$82,4),VLOOKUP(BO91,'BURT-Word-Age-Bands'!$A$1:$H$82,7)))</f>
        <v> </v>
      </c>
      <c r="BQ91" s="223"/>
      <c r="BR91" s="226"/>
      <c r="BS91" s="223"/>
      <c r="BT91" s="226"/>
      <c r="BU91" s="187"/>
      <c r="BV91" s="116"/>
      <c r="BW91" s="168"/>
      <c r="BX91" s="56"/>
      <c r="BY91" s="55"/>
      <c r="BZ91" s="59"/>
      <c r="CA91" s="59"/>
      <c r="CB91" s="324"/>
      <c r="CC91" s="59"/>
      <c r="CD91" s="59"/>
      <c r="CE91" s="59"/>
      <c r="CF91" s="59"/>
      <c r="CG91" s="59"/>
      <c r="CH91" s="59"/>
      <c r="CI91" s="59"/>
      <c r="CJ91" s="328"/>
    </row>
    <row r="92" spans="1:88" ht="12.75" customHeight="1">
      <c r="A92" s="262"/>
      <c r="B92" s="95">
        <v>82</v>
      </c>
      <c r="C92" s="90"/>
      <c r="D92" s="90"/>
      <c r="E92" s="90"/>
      <c r="F92" s="96"/>
      <c r="G92" s="96">
        <f ca="1" t="shared" si="23"/>
        <v>38405.922545023146</v>
      </c>
      <c r="H92" s="90"/>
      <c r="I92" s="90"/>
      <c r="J92" s="273"/>
      <c r="K92" s="273"/>
      <c r="L92" s="94" t="str">
        <f t="shared" si="15"/>
        <v> </v>
      </c>
      <c r="M92" s="94">
        <f t="shared" si="16"/>
        <v>38405.922545023146</v>
      </c>
      <c r="N92" s="55"/>
      <c r="O92" s="304" t="str">
        <f>IF($N92=0," ",VLOOKUP($N92,'Letter ID Stanine'!$A$2:$B$56,2))</f>
        <v> </v>
      </c>
      <c r="P92" s="56"/>
      <c r="Q92" s="302"/>
      <c r="R92" s="304" t="str">
        <f>IF($Q92=0," ",VLOOKUP($Q92,'Letter ID Stanine'!$A$2:$B$56,2))</f>
        <v> </v>
      </c>
      <c r="S92" s="56"/>
      <c r="T92" s="59"/>
      <c r="U92" s="304" t="str">
        <f>IF($T92=0," ",VLOOKUP($T92,'Letter ID Stanine'!$A$2:$B$56,2))</f>
        <v> </v>
      </c>
      <c r="V92" s="56"/>
      <c r="W92" s="59"/>
      <c r="X92" s="304" t="str">
        <f>IF($W92=0," ",VLOOKUP($W92,'Letter ID Stanine'!$A$2:$B$56,2))</f>
        <v> </v>
      </c>
      <c r="Y92" s="56"/>
      <c r="Z92" s="59"/>
      <c r="AA92" s="304" t="str">
        <f>IF($Z92=0," ",VLOOKUP($Z92,'Letter ID Stanine'!$A$2:$B$56,2))</f>
        <v> </v>
      </c>
      <c r="AB92" s="56"/>
      <c r="AC92" s="223"/>
      <c r="AD92" s="328">
        <f>IF($AC92=0,0,VLOOKUP($AC92,'CAP Stanine'!$A$2:$B$56,2))</f>
        <v>0</v>
      </c>
      <c r="AE92" s="101"/>
      <c r="AF92" s="101"/>
      <c r="AG92" s="169"/>
      <c r="AH92" s="168"/>
      <c r="AI92" s="168"/>
      <c r="AJ92" s="168"/>
      <c r="AK92" s="168"/>
      <c r="AL92" s="246"/>
      <c r="AM92" s="246"/>
      <c r="AN92" s="168"/>
      <c r="AO92" s="168"/>
      <c r="AP92" s="246"/>
      <c r="AQ92" s="246"/>
      <c r="AR92" s="169"/>
      <c r="AS92" s="303">
        <f t="shared" si="24"/>
        <v>5</v>
      </c>
      <c r="AT92" s="246"/>
      <c r="AU92" s="303">
        <f t="shared" si="24"/>
        <v>5</v>
      </c>
      <c r="AV92" s="246"/>
      <c r="AW92" s="303">
        <f t="shared" si="17"/>
        <v>5</v>
      </c>
      <c r="AX92" s="246"/>
      <c r="AY92" s="303">
        <f t="shared" si="18"/>
        <v>5</v>
      </c>
      <c r="AZ92" s="169"/>
      <c r="BA92" s="303">
        <f t="shared" si="19"/>
        <v>5</v>
      </c>
      <c r="BB92" s="246"/>
      <c r="BC92" s="303">
        <f t="shared" si="20"/>
        <v>5</v>
      </c>
      <c r="BD92" s="246"/>
      <c r="BE92" s="303">
        <f t="shared" si="21"/>
        <v>5</v>
      </c>
      <c r="BF92" s="246"/>
      <c r="BG92" s="303">
        <f t="shared" si="22"/>
        <v>5</v>
      </c>
      <c r="BH92" s="292"/>
      <c r="BI92" s="55"/>
      <c r="BJ92" s="167" t="str">
        <f>IF(BI92=0," ",IF($I92="F",VLOOKUP(BI92,'BURT-Word-Age-Bands'!$A$1:$H$82,4),VLOOKUP(BI92,'BURT-Word-Age-Bands'!$A$1:$H$82,7)))</f>
        <v> </v>
      </c>
      <c r="BK92" s="59"/>
      <c r="BL92" s="167" t="str">
        <f>IF(BK92=0," ",IF($I92="F",VLOOKUP(BK92,'BURT-Word-Age-Bands'!$A$1:$H$82,4),VLOOKUP(BK92,'BURT-Word-Age-Bands'!$A$1:$H$82,7)))</f>
        <v> </v>
      </c>
      <c r="BM92" s="59"/>
      <c r="BN92" s="167" t="str">
        <f>IF(BM92=0," ",IF($I92="F",VLOOKUP(BM92,'BURT-Word-Age-Bands'!$A$1:$H$82,4),VLOOKUP(BM92,'BURT-Word-Age-Bands'!$A$1:$H$82,7)))</f>
        <v> </v>
      </c>
      <c r="BO92" s="59"/>
      <c r="BP92" s="167" t="str">
        <f>IF(BO92=0," ",IF($I92="F",VLOOKUP(BO92,'BURT-Word-Age-Bands'!$A$1:$H$82,4),VLOOKUP(BO92,'BURT-Word-Age-Bands'!$A$1:$H$82,7)))</f>
        <v> </v>
      </c>
      <c r="BQ92" s="223"/>
      <c r="BR92" s="226"/>
      <c r="BS92" s="223"/>
      <c r="BT92" s="226"/>
      <c r="BU92" s="187"/>
      <c r="BV92" s="116"/>
      <c r="BW92" s="168"/>
      <c r="BX92" s="56"/>
      <c r="BY92" s="55"/>
      <c r="BZ92" s="59"/>
      <c r="CA92" s="59"/>
      <c r="CB92" s="324"/>
      <c r="CC92" s="59"/>
      <c r="CD92" s="59"/>
      <c r="CE92" s="59"/>
      <c r="CF92" s="59"/>
      <c r="CG92" s="59"/>
      <c r="CH92" s="59"/>
      <c r="CI92" s="59"/>
      <c r="CJ92" s="328"/>
    </row>
    <row r="93" spans="1:88" ht="12.75" customHeight="1">
      <c r="A93" s="262"/>
      <c r="B93" s="95">
        <v>83</v>
      </c>
      <c r="C93" s="90"/>
      <c r="D93" s="90"/>
      <c r="E93" s="90"/>
      <c r="F93" s="96"/>
      <c r="G93" s="96">
        <f ca="1" t="shared" si="23"/>
        <v>38405.922545023146</v>
      </c>
      <c r="H93" s="90"/>
      <c r="I93" s="90"/>
      <c r="J93" s="273"/>
      <c r="K93" s="273"/>
      <c r="L93" s="94" t="str">
        <f t="shared" si="15"/>
        <v> </v>
      </c>
      <c r="M93" s="94">
        <f t="shared" si="16"/>
        <v>38405.922545023146</v>
      </c>
      <c r="N93" s="55"/>
      <c r="O93" s="304" t="str">
        <f>IF($N93=0," ",VLOOKUP($N93,'Letter ID Stanine'!$A$2:$B$56,2))</f>
        <v> </v>
      </c>
      <c r="P93" s="56"/>
      <c r="Q93" s="302"/>
      <c r="R93" s="304" t="str">
        <f>IF($Q93=0," ",VLOOKUP($Q93,'Letter ID Stanine'!$A$2:$B$56,2))</f>
        <v> </v>
      </c>
      <c r="S93" s="56"/>
      <c r="T93" s="59"/>
      <c r="U93" s="304" t="str">
        <f>IF($T93=0," ",VLOOKUP($T93,'Letter ID Stanine'!$A$2:$B$56,2))</f>
        <v> </v>
      </c>
      <c r="V93" s="56"/>
      <c r="W93" s="59"/>
      <c r="X93" s="304" t="str">
        <f>IF($W93=0," ",VLOOKUP($W93,'Letter ID Stanine'!$A$2:$B$56,2))</f>
        <v> </v>
      </c>
      <c r="Y93" s="56"/>
      <c r="Z93" s="59"/>
      <c r="AA93" s="304" t="str">
        <f>IF($Z93=0," ",VLOOKUP($Z93,'Letter ID Stanine'!$A$2:$B$56,2))</f>
        <v> </v>
      </c>
      <c r="AB93" s="56"/>
      <c r="AC93" s="223"/>
      <c r="AD93" s="328">
        <f>IF($AC93=0,0,VLOOKUP($AC93,'CAP Stanine'!$A$2:$B$56,2))</f>
        <v>0</v>
      </c>
      <c r="AE93" s="101"/>
      <c r="AF93" s="101"/>
      <c r="AG93" s="169"/>
      <c r="AH93" s="168"/>
      <c r="AI93" s="168"/>
      <c r="AJ93" s="168"/>
      <c r="AK93" s="168"/>
      <c r="AL93" s="246"/>
      <c r="AM93" s="246"/>
      <c r="AN93" s="168"/>
      <c r="AO93" s="168"/>
      <c r="AP93" s="246"/>
      <c r="AQ93" s="246"/>
      <c r="AR93" s="169"/>
      <c r="AS93" s="303">
        <f t="shared" si="24"/>
        <v>5</v>
      </c>
      <c r="AT93" s="246"/>
      <c r="AU93" s="303">
        <f t="shared" si="24"/>
        <v>5</v>
      </c>
      <c r="AV93" s="246"/>
      <c r="AW93" s="303">
        <f t="shared" si="17"/>
        <v>5</v>
      </c>
      <c r="AX93" s="246"/>
      <c r="AY93" s="303">
        <f t="shared" si="18"/>
        <v>5</v>
      </c>
      <c r="AZ93" s="169"/>
      <c r="BA93" s="303">
        <f t="shared" si="19"/>
        <v>5</v>
      </c>
      <c r="BB93" s="246"/>
      <c r="BC93" s="303">
        <f t="shared" si="20"/>
        <v>5</v>
      </c>
      <c r="BD93" s="246"/>
      <c r="BE93" s="303">
        <f t="shared" si="21"/>
        <v>5</v>
      </c>
      <c r="BF93" s="246"/>
      <c r="BG93" s="303">
        <f t="shared" si="22"/>
        <v>5</v>
      </c>
      <c r="BH93" s="292"/>
      <c r="BI93" s="55"/>
      <c r="BJ93" s="167" t="str">
        <f>IF(BI93=0," ",IF($I93="F",VLOOKUP(BI93,'BURT-Word-Age-Bands'!$A$1:$H$82,4),VLOOKUP(BI93,'BURT-Word-Age-Bands'!$A$1:$H$82,7)))</f>
        <v> </v>
      </c>
      <c r="BK93" s="59"/>
      <c r="BL93" s="167" t="str">
        <f>IF(BK93=0," ",IF($I93="F",VLOOKUP(BK93,'BURT-Word-Age-Bands'!$A$1:$H$82,4),VLOOKUP(BK93,'BURT-Word-Age-Bands'!$A$1:$H$82,7)))</f>
        <v> </v>
      </c>
      <c r="BM93" s="59"/>
      <c r="BN93" s="167" t="str">
        <f>IF(BM93=0," ",IF($I93="F",VLOOKUP(BM93,'BURT-Word-Age-Bands'!$A$1:$H$82,4),VLOOKUP(BM93,'BURT-Word-Age-Bands'!$A$1:$H$82,7)))</f>
        <v> </v>
      </c>
      <c r="BO93" s="59"/>
      <c r="BP93" s="167" t="str">
        <f>IF(BO93=0," ",IF($I93="F",VLOOKUP(BO93,'BURT-Word-Age-Bands'!$A$1:$H$82,4),VLOOKUP(BO93,'BURT-Word-Age-Bands'!$A$1:$H$82,7)))</f>
        <v> </v>
      </c>
      <c r="BQ93" s="223"/>
      <c r="BR93" s="226"/>
      <c r="BS93" s="223"/>
      <c r="BT93" s="226"/>
      <c r="BU93" s="187"/>
      <c r="BV93" s="116"/>
      <c r="BW93" s="168"/>
      <c r="BX93" s="56"/>
      <c r="BY93" s="55"/>
      <c r="BZ93" s="59"/>
      <c r="CA93" s="59"/>
      <c r="CB93" s="324"/>
      <c r="CC93" s="59"/>
      <c r="CD93" s="59"/>
      <c r="CE93" s="59"/>
      <c r="CF93" s="59"/>
      <c r="CG93" s="59"/>
      <c r="CH93" s="59"/>
      <c r="CI93" s="59"/>
      <c r="CJ93" s="328"/>
    </row>
    <row r="94" spans="1:88" ht="12.75" customHeight="1">
      <c r="A94" s="262"/>
      <c r="B94" s="95">
        <v>84</v>
      </c>
      <c r="C94" s="90"/>
      <c r="D94" s="90"/>
      <c r="E94" s="90"/>
      <c r="F94" s="96"/>
      <c r="G94" s="96">
        <f ca="1" t="shared" si="23"/>
        <v>38405.922545023146</v>
      </c>
      <c r="H94" s="90"/>
      <c r="I94" s="90"/>
      <c r="J94" s="273"/>
      <c r="K94" s="273"/>
      <c r="L94" s="94" t="str">
        <f t="shared" si="15"/>
        <v> </v>
      </c>
      <c r="M94" s="94">
        <f t="shared" si="16"/>
        <v>38405.922545023146</v>
      </c>
      <c r="N94" s="55"/>
      <c r="O94" s="304" t="str">
        <f>IF($N94=0," ",VLOOKUP($N94,'Letter ID Stanine'!$A$2:$B$56,2))</f>
        <v> </v>
      </c>
      <c r="P94" s="56"/>
      <c r="Q94" s="302"/>
      <c r="R94" s="304" t="str">
        <f>IF($Q94=0," ",VLOOKUP($Q94,'Letter ID Stanine'!$A$2:$B$56,2))</f>
        <v> </v>
      </c>
      <c r="S94" s="56"/>
      <c r="T94" s="59"/>
      <c r="U94" s="304" t="str">
        <f>IF($T94=0," ",VLOOKUP($T94,'Letter ID Stanine'!$A$2:$B$56,2))</f>
        <v> </v>
      </c>
      <c r="V94" s="56"/>
      <c r="W94" s="59"/>
      <c r="X94" s="304" t="str">
        <f>IF($W94=0," ",VLOOKUP($W94,'Letter ID Stanine'!$A$2:$B$56,2))</f>
        <v> </v>
      </c>
      <c r="Y94" s="56"/>
      <c r="Z94" s="59"/>
      <c r="AA94" s="304" t="str">
        <f>IF($Z94=0," ",VLOOKUP($Z94,'Letter ID Stanine'!$A$2:$B$56,2))</f>
        <v> </v>
      </c>
      <c r="AB94" s="56"/>
      <c r="AC94" s="223"/>
      <c r="AD94" s="328">
        <f>IF($AC94=0,0,VLOOKUP($AC94,'CAP Stanine'!$A$2:$B$56,2))</f>
        <v>0</v>
      </c>
      <c r="AE94" s="101"/>
      <c r="AF94" s="101"/>
      <c r="AG94" s="169"/>
      <c r="AH94" s="168"/>
      <c r="AI94" s="168"/>
      <c r="AJ94" s="168"/>
      <c r="AK94" s="168"/>
      <c r="AL94" s="246"/>
      <c r="AM94" s="246"/>
      <c r="AN94" s="168"/>
      <c r="AO94" s="168"/>
      <c r="AP94" s="246"/>
      <c r="AQ94" s="246"/>
      <c r="AR94" s="169"/>
      <c r="AS94" s="303">
        <f t="shared" si="24"/>
        <v>5</v>
      </c>
      <c r="AT94" s="246"/>
      <c r="AU94" s="303">
        <f t="shared" si="24"/>
        <v>5</v>
      </c>
      <c r="AV94" s="246"/>
      <c r="AW94" s="303">
        <f t="shared" si="17"/>
        <v>5</v>
      </c>
      <c r="AX94" s="246"/>
      <c r="AY94" s="303">
        <f t="shared" si="18"/>
        <v>5</v>
      </c>
      <c r="AZ94" s="169"/>
      <c r="BA94" s="303">
        <f t="shared" si="19"/>
        <v>5</v>
      </c>
      <c r="BB94" s="246"/>
      <c r="BC94" s="303">
        <f t="shared" si="20"/>
        <v>5</v>
      </c>
      <c r="BD94" s="246"/>
      <c r="BE94" s="303">
        <f t="shared" si="21"/>
        <v>5</v>
      </c>
      <c r="BF94" s="246"/>
      <c r="BG94" s="303">
        <f t="shared" si="22"/>
        <v>5</v>
      </c>
      <c r="BH94" s="292"/>
      <c r="BI94" s="55"/>
      <c r="BJ94" s="167" t="str">
        <f>IF(BI94=0," ",IF($I94="F",VLOOKUP(BI94,'BURT-Word-Age-Bands'!$A$1:$H$82,4),VLOOKUP(BI94,'BURT-Word-Age-Bands'!$A$1:$H$82,7)))</f>
        <v> </v>
      </c>
      <c r="BK94" s="59"/>
      <c r="BL94" s="167" t="str">
        <f>IF(BK94=0," ",IF($I94="F",VLOOKUP(BK94,'BURT-Word-Age-Bands'!$A$1:$H$82,4),VLOOKUP(BK94,'BURT-Word-Age-Bands'!$A$1:$H$82,7)))</f>
        <v> </v>
      </c>
      <c r="BM94" s="59"/>
      <c r="BN94" s="167" t="str">
        <f>IF(BM94=0," ",IF($I94="F",VLOOKUP(BM94,'BURT-Word-Age-Bands'!$A$1:$H$82,4),VLOOKUP(BM94,'BURT-Word-Age-Bands'!$A$1:$H$82,7)))</f>
        <v> </v>
      </c>
      <c r="BO94" s="59"/>
      <c r="BP94" s="167" t="str">
        <f>IF(BO94=0," ",IF($I94="F",VLOOKUP(BO94,'BURT-Word-Age-Bands'!$A$1:$H$82,4),VLOOKUP(BO94,'BURT-Word-Age-Bands'!$A$1:$H$82,7)))</f>
        <v> </v>
      </c>
      <c r="BQ94" s="223"/>
      <c r="BR94" s="226"/>
      <c r="BS94" s="223"/>
      <c r="BT94" s="226"/>
      <c r="BU94" s="187"/>
      <c r="BV94" s="116"/>
      <c r="BW94" s="168"/>
      <c r="BX94" s="56"/>
      <c r="BY94" s="55"/>
      <c r="BZ94" s="59"/>
      <c r="CA94" s="59"/>
      <c r="CB94" s="324"/>
      <c r="CC94" s="59"/>
      <c r="CD94" s="59"/>
      <c r="CE94" s="59"/>
      <c r="CF94" s="59"/>
      <c r="CG94" s="59"/>
      <c r="CH94" s="59"/>
      <c r="CI94" s="59"/>
      <c r="CJ94" s="328"/>
    </row>
    <row r="95" spans="1:88" ht="12.75" customHeight="1">
      <c r="A95" s="262"/>
      <c r="B95" s="95">
        <v>85</v>
      </c>
      <c r="C95" s="90"/>
      <c r="D95" s="90"/>
      <c r="E95" s="90"/>
      <c r="F95" s="96"/>
      <c r="G95" s="96">
        <f ca="1" t="shared" si="23"/>
        <v>38405.922545023146</v>
      </c>
      <c r="H95" s="90"/>
      <c r="I95" s="90"/>
      <c r="J95" s="273"/>
      <c r="K95" s="273"/>
      <c r="L95" s="94" t="str">
        <f t="shared" si="15"/>
        <v> </v>
      </c>
      <c r="M95" s="94">
        <f t="shared" si="16"/>
        <v>38405.922545023146</v>
      </c>
      <c r="N95" s="55"/>
      <c r="O95" s="304" t="str">
        <f>IF($N95=0," ",VLOOKUP($N95,'Letter ID Stanine'!$A$2:$B$56,2))</f>
        <v> </v>
      </c>
      <c r="P95" s="56"/>
      <c r="Q95" s="302"/>
      <c r="R95" s="304" t="str">
        <f>IF($Q95=0," ",VLOOKUP($Q95,'Letter ID Stanine'!$A$2:$B$56,2))</f>
        <v> </v>
      </c>
      <c r="S95" s="56"/>
      <c r="T95" s="59"/>
      <c r="U95" s="304" t="str">
        <f>IF($T95=0," ",VLOOKUP($T95,'Letter ID Stanine'!$A$2:$B$56,2))</f>
        <v> </v>
      </c>
      <c r="V95" s="56"/>
      <c r="W95" s="59"/>
      <c r="X95" s="304" t="str">
        <f>IF($W95=0," ",VLOOKUP($W95,'Letter ID Stanine'!$A$2:$B$56,2))</f>
        <v> </v>
      </c>
      <c r="Y95" s="56"/>
      <c r="Z95" s="59"/>
      <c r="AA95" s="304" t="str">
        <f>IF($Z95=0," ",VLOOKUP($Z95,'Letter ID Stanine'!$A$2:$B$56,2))</f>
        <v> </v>
      </c>
      <c r="AB95" s="56"/>
      <c r="AC95" s="223"/>
      <c r="AD95" s="328">
        <f>IF($AC95=0,0,VLOOKUP($AC95,'CAP Stanine'!$A$2:$B$56,2))</f>
        <v>0</v>
      </c>
      <c r="AE95" s="101"/>
      <c r="AF95" s="101"/>
      <c r="AG95" s="169"/>
      <c r="AH95" s="168"/>
      <c r="AI95" s="168"/>
      <c r="AJ95" s="168"/>
      <c r="AK95" s="168"/>
      <c r="AL95" s="246"/>
      <c r="AM95" s="246"/>
      <c r="AN95" s="168"/>
      <c r="AO95" s="168"/>
      <c r="AP95" s="246"/>
      <c r="AQ95" s="246"/>
      <c r="AR95" s="169"/>
      <c r="AS95" s="303">
        <f t="shared" si="24"/>
        <v>5</v>
      </c>
      <c r="AT95" s="246"/>
      <c r="AU95" s="303">
        <f t="shared" si="24"/>
        <v>5</v>
      </c>
      <c r="AV95" s="246"/>
      <c r="AW95" s="303">
        <f t="shared" si="17"/>
        <v>5</v>
      </c>
      <c r="AX95" s="246"/>
      <c r="AY95" s="303">
        <f t="shared" si="18"/>
        <v>5</v>
      </c>
      <c r="AZ95" s="169"/>
      <c r="BA95" s="303">
        <f t="shared" si="19"/>
        <v>5</v>
      </c>
      <c r="BB95" s="246"/>
      <c r="BC95" s="303">
        <f t="shared" si="20"/>
        <v>5</v>
      </c>
      <c r="BD95" s="246"/>
      <c r="BE95" s="303">
        <f t="shared" si="21"/>
        <v>5</v>
      </c>
      <c r="BF95" s="246"/>
      <c r="BG95" s="303">
        <f t="shared" si="22"/>
        <v>5</v>
      </c>
      <c r="BH95" s="292"/>
      <c r="BI95" s="55"/>
      <c r="BJ95" s="167" t="str">
        <f>IF(BI95=0," ",IF($I95="F",VLOOKUP(BI95,'BURT-Word-Age-Bands'!$A$1:$H$82,4),VLOOKUP(BI95,'BURT-Word-Age-Bands'!$A$1:$H$82,7)))</f>
        <v> </v>
      </c>
      <c r="BK95" s="59"/>
      <c r="BL95" s="167" t="str">
        <f>IF(BK95=0," ",IF($I95="F",VLOOKUP(BK95,'BURT-Word-Age-Bands'!$A$1:$H$82,4),VLOOKUP(BK95,'BURT-Word-Age-Bands'!$A$1:$H$82,7)))</f>
        <v> </v>
      </c>
      <c r="BM95" s="59"/>
      <c r="BN95" s="167" t="str">
        <f>IF(BM95=0," ",IF($I95="F",VLOOKUP(BM95,'BURT-Word-Age-Bands'!$A$1:$H$82,4),VLOOKUP(BM95,'BURT-Word-Age-Bands'!$A$1:$H$82,7)))</f>
        <v> </v>
      </c>
      <c r="BO95" s="59"/>
      <c r="BP95" s="167" t="str">
        <f>IF(BO95=0," ",IF($I95="F",VLOOKUP(BO95,'BURT-Word-Age-Bands'!$A$1:$H$82,4),VLOOKUP(BO95,'BURT-Word-Age-Bands'!$A$1:$H$82,7)))</f>
        <v> </v>
      </c>
      <c r="BQ95" s="223"/>
      <c r="BR95" s="226"/>
      <c r="BS95" s="223"/>
      <c r="BT95" s="226"/>
      <c r="BU95" s="187"/>
      <c r="BV95" s="116"/>
      <c r="BW95" s="168"/>
      <c r="BX95" s="56"/>
      <c r="BY95" s="55"/>
      <c r="BZ95" s="59"/>
      <c r="CA95" s="59"/>
      <c r="CB95" s="324"/>
      <c r="CC95" s="59"/>
      <c r="CD95" s="59"/>
      <c r="CE95" s="59"/>
      <c r="CF95" s="59"/>
      <c r="CG95" s="59"/>
      <c r="CH95" s="59"/>
      <c r="CI95" s="59"/>
      <c r="CJ95" s="328"/>
    </row>
    <row r="96" spans="1:88" ht="12.75" customHeight="1">
      <c r="A96" s="262"/>
      <c r="B96" s="95">
        <v>86</v>
      </c>
      <c r="C96" s="90"/>
      <c r="D96" s="90"/>
      <c r="E96" s="90"/>
      <c r="F96" s="96"/>
      <c r="G96" s="96">
        <f ca="1" t="shared" si="23"/>
        <v>38405.922545023146</v>
      </c>
      <c r="H96" s="90"/>
      <c r="I96" s="90"/>
      <c r="J96" s="273"/>
      <c r="K96" s="273"/>
      <c r="L96" s="94" t="str">
        <f t="shared" si="15"/>
        <v> </v>
      </c>
      <c r="M96" s="94">
        <f t="shared" si="16"/>
        <v>38405.922545023146</v>
      </c>
      <c r="N96" s="55"/>
      <c r="O96" s="304" t="str">
        <f>IF($N96=0," ",VLOOKUP($N96,'Letter ID Stanine'!$A$2:$B$56,2))</f>
        <v> </v>
      </c>
      <c r="P96" s="56"/>
      <c r="Q96" s="302"/>
      <c r="R96" s="304" t="str">
        <f>IF($Q96=0," ",VLOOKUP($Q96,'Letter ID Stanine'!$A$2:$B$56,2))</f>
        <v> </v>
      </c>
      <c r="S96" s="56"/>
      <c r="T96" s="59"/>
      <c r="U96" s="304" t="str">
        <f>IF($T96=0," ",VLOOKUP($T96,'Letter ID Stanine'!$A$2:$B$56,2))</f>
        <v> </v>
      </c>
      <c r="V96" s="56"/>
      <c r="W96" s="59"/>
      <c r="X96" s="304" t="str">
        <f>IF($W96=0," ",VLOOKUP($W96,'Letter ID Stanine'!$A$2:$B$56,2))</f>
        <v> </v>
      </c>
      <c r="Y96" s="56"/>
      <c r="Z96" s="59"/>
      <c r="AA96" s="304" t="str">
        <f>IF($Z96=0," ",VLOOKUP($Z96,'Letter ID Stanine'!$A$2:$B$56,2))</f>
        <v> </v>
      </c>
      <c r="AB96" s="56"/>
      <c r="AC96" s="223"/>
      <c r="AD96" s="328">
        <f>IF($AC96=0,0,VLOOKUP($AC96,'CAP Stanine'!$A$2:$B$56,2))</f>
        <v>0</v>
      </c>
      <c r="AE96" s="101"/>
      <c r="AF96" s="101"/>
      <c r="AG96" s="169"/>
      <c r="AH96" s="168"/>
      <c r="AI96" s="168"/>
      <c r="AJ96" s="168"/>
      <c r="AK96" s="168"/>
      <c r="AL96" s="246"/>
      <c r="AM96" s="246"/>
      <c r="AN96" s="168"/>
      <c r="AO96" s="168"/>
      <c r="AP96" s="246"/>
      <c r="AQ96" s="246"/>
      <c r="AR96" s="169"/>
      <c r="AS96" s="303">
        <f t="shared" si="24"/>
        <v>5</v>
      </c>
      <c r="AT96" s="246"/>
      <c r="AU96" s="303">
        <f t="shared" si="24"/>
        <v>5</v>
      </c>
      <c r="AV96" s="246"/>
      <c r="AW96" s="303">
        <f t="shared" si="17"/>
        <v>5</v>
      </c>
      <c r="AX96" s="246"/>
      <c r="AY96" s="303">
        <f t="shared" si="18"/>
        <v>5</v>
      </c>
      <c r="AZ96" s="169"/>
      <c r="BA96" s="303">
        <f t="shared" si="19"/>
        <v>5</v>
      </c>
      <c r="BB96" s="246"/>
      <c r="BC96" s="303">
        <f t="shared" si="20"/>
        <v>5</v>
      </c>
      <c r="BD96" s="246"/>
      <c r="BE96" s="303">
        <f t="shared" si="21"/>
        <v>5</v>
      </c>
      <c r="BF96" s="246"/>
      <c r="BG96" s="303">
        <f t="shared" si="22"/>
        <v>5</v>
      </c>
      <c r="BH96" s="292"/>
      <c r="BI96" s="55"/>
      <c r="BJ96" s="167" t="str">
        <f>IF(BI96=0," ",IF($I96="F",VLOOKUP(BI96,'BURT-Word-Age-Bands'!$A$1:$H$82,4),VLOOKUP(BI96,'BURT-Word-Age-Bands'!$A$1:$H$82,7)))</f>
        <v> </v>
      </c>
      <c r="BK96" s="59"/>
      <c r="BL96" s="167" t="str">
        <f>IF(BK96=0," ",IF($I96="F",VLOOKUP(BK96,'BURT-Word-Age-Bands'!$A$1:$H$82,4),VLOOKUP(BK96,'BURT-Word-Age-Bands'!$A$1:$H$82,7)))</f>
        <v> </v>
      </c>
      <c r="BM96" s="59"/>
      <c r="BN96" s="167" t="str">
        <f>IF(BM96=0," ",IF($I96="F",VLOOKUP(BM96,'BURT-Word-Age-Bands'!$A$1:$H$82,4),VLOOKUP(BM96,'BURT-Word-Age-Bands'!$A$1:$H$82,7)))</f>
        <v> </v>
      </c>
      <c r="BO96" s="59"/>
      <c r="BP96" s="167" t="str">
        <f>IF(BO96=0," ",IF($I96="F",VLOOKUP(BO96,'BURT-Word-Age-Bands'!$A$1:$H$82,4),VLOOKUP(BO96,'BURT-Word-Age-Bands'!$A$1:$H$82,7)))</f>
        <v> </v>
      </c>
      <c r="BQ96" s="223"/>
      <c r="BR96" s="226"/>
      <c r="BS96" s="223"/>
      <c r="BT96" s="226"/>
      <c r="BU96" s="187"/>
      <c r="BV96" s="116"/>
      <c r="BW96" s="168"/>
      <c r="BX96" s="56"/>
      <c r="BY96" s="55"/>
      <c r="BZ96" s="59"/>
      <c r="CA96" s="59"/>
      <c r="CB96" s="324"/>
      <c r="CC96" s="59"/>
      <c r="CD96" s="59"/>
      <c r="CE96" s="59"/>
      <c r="CF96" s="59"/>
      <c r="CG96" s="59"/>
      <c r="CH96" s="59"/>
      <c r="CI96" s="59"/>
      <c r="CJ96" s="328"/>
    </row>
    <row r="97" spans="1:88" ht="12.75" customHeight="1">
      <c r="A97" s="262"/>
      <c r="B97" s="95">
        <v>87</v>
      </c>
      <c r="C97" s="90"/>
      <c r="D97" s="90"/>
      <c r="E97" s="90"/>
      <c r="F97" s="96"/>
      <c r="G97" s="96">
        <f ca="1" t="shared" si="23"/>
        <v>38405.922545023146</v>
      </c>
      <c r="H97" s="90"/>
      <c r="I97" s="90"/>
      <c r="J97" s="273"/>
      <c r="K97" s="273"/>
      <c r="L97" s="94" t="str">
        <f t="shared" si="15"/>
        <v> </v>
      </c>
      <c r="M97" s="94">
        <f t="shared" si="16"/>
        <v>38405.922545023146</v>
      </c>
      <c r="N97" s="55"/>
      <c r="O97" s="304" t="str">
        <f>IF($N97=0," ",VLOOKUP($N97,'Letter ID Stanine'!$A$2:$B$56,2))</f>
        <v> </v>
      </c>
      <c r="P97" s="56"/>
      <c r="Q97" s="302"/>
      <c r="R97" s="304" t="str">
        <f>IF($Q97=0," ",VLOOKUP($Q97,'Letter ID Stanine'!$A$2:$B$56,2))</f>
        <v> </v>
      </c>
      <c r="S97" s="56"/>
      <c r="T97" s="59"/>
      <c r="U97" s="304" t="str">
        <f>IF($T97=0," ",VLOOKUP($T97,'Letter ID Stanine'!$A$2:$B$56,2))</f>
        <v> </v>
      </c>
      <c r="V97" s="56"/>
      <c r="W97" s="59"/>
      <c r="X97" s="304" t="str">
        <f>IF($W97=0," ",VLOOKUP($W97,'Letter ID Stanine'!$A$2:$B$56,2))</f>
        <v> </v>
      </c>
      <c r="Y97" s="56"/>
      <c r="Z97" s="59"/>
      <c r="AA97" s="304" t="str">
        <f>IF($Z97=0," ",VLOOKUP($Z97,'Letter ID Stanine'!$A$2:$B$56,2))</f>
        <v> </v>
      </c>
      <c r="AB97" s="56"/>
      <c r="AC97" s="223"/>
      <c r="AD97" s="328">
        <f>IF($AC97=0,0,VLOOKUP($AC97,'CAP Stanine'!$A$2:$B$56,2))</f>
        <v>0</v>
      </c>
      <c r="AE97" s="101"/>
      <c r="AF97" s="101"/>
      <c r="AG97" s="169"/>
      <c r="AH97" s="168"/>
      <c r="AI97" s="168"/>
      <c r="AJ97" s="168"/>
      <c r="AK97" s="168"/>
      <c r="AL97" s="246"/>
      <c r="AM97" s="246"/>
      <c r="AN97" s="168"/>
      <c r="AO97" s="168"/>
      <c r="AP97" s="246"/>
      <c r="AQ97" s="246"/>
      <c r="AR97" s="169"/>
      <c r="AS97" s="303">
        <f t="shared" si="24"/>
        <v>5</v>
      </c>
      <c r="AT97" s="246"/>
      <c r="AU97" s="303">
        <f t="shared" si="24"/>
        <v>5</v>
      </c>
      <c r="AV97" s="246"/>
      <c r="AW97" s="303">
        <f t="shared" si="17"/>
        <v>5</v>
      </c>
      <c r="AX97" s="246"/>
      <c r="AY97" s="303">
        <f t="shared" si="18"/>
        <v>5</v>
      </c>
      <c r="AZ97" s="169"/>
      <c r="BA97" s="303">
        <f t="shared" si="19"/>
        <v>5</v>
      </c>
      <c r="BB97" s="246"/>
      <c r="BC97" s="303">
        <f t="shared" si="20"/>
        <v>5</v>
      </c>
      <c r="BD97" s="246"/>
      <c r="BE97" s="303">
        <f t="shared" si="21"/>
        <v>5</v>
      </c>
      <c r="BF97" s="246"/>
      <c r="BG97" s="303">
        <f t="shared" si="22"/>
        <v>5</v>
      </c>
      <c r="BH97" s="292"/>
      <c r="BI97" s="55"/>
      <c r="BJ97" s="167" t="str">
        <f>IF(BI97=0," ",IF($I97="F",VLOOKUP(BI97,'BURT-Word-Age-Bands'!$A$1:$H$82,4),VLOOKUP(BI97,'BURT-Word-Age-Bands'!$A$1:$H$82,7)))</f>
        <v> </v>
      </c>
      <c r="BK97" s="59"/>
      <c r="BL97" s="167" t="str">
        <f>IF(BK97=0," ",IF($I97="F",VLOOKUP(BK97,'BURT-Word-Age-Bands'!$A$1:$H$82,4),VLOOKUP(BK97,'BURT-Word-Age-Bands'!$A$1:$H$82,7)))</f>
        <v> </v>
      </c>
      <c r="BM97" s="59"/>
      <c r="BN97" s="167" t="str">
        <f>IF(BM97=0," ",IF($I97="F",VLOOKUP(BM97,'BURT-Word-Age-Bands'!$A$1:$H$82,4),VLOOKUP(BM97,'BURT-Word-Age-Bands'!$A$1:$H$82,7)))</f>
        <v> </v>
      </c>
      <c r="BO97" s="59"/>
      <c r="BP97" s="167" t="str">
        <f>IF(BO97=0," ",IF($I97="F",VLOOKUP(BO97,'BURT-Word-Age-Bands'!$A$1:$H$82,4),VLOOKUP(BO97,'BURT-Word-Age-Bands'!$A$1:$H$82,7)))</f>
        <v> </v>
      </c>
      <c r="BQ97" s="223"/>
      <c r="BR97" s="226"/>
      <c r="BS97" s="223"/>
      <c r="BT97" s="226"/>
      <c r="BU97" s="187"/>
      <c r="BV97" s="116"/>
      <c r="BW97" s="168"/>
      <c r="BX97" s="56"/>
      <c r="BY97" s="55"/>
      <c r="BZ97" s="59"/>
      <c r="CA97" s="59"/>
      <c r="CB97" s="324"/>
      <c r="CC97" s="59"/>
      <c r="CD97" s="59"/>
      <c r="CE97" s="59"/>
      <c r="CF97" s="59"/>
      <c r="CG97" s="59"/>
      <c r="CH97" s="59"/>
      <c r="CI97" s="59"/>
      <c r="CJ97" s="328"/>
    </row>
    <row r="98" spans="1:88" ht="12.75" customHeight="1">
      <c r="A98" s="262"/>
      <c r="B98" s="95">
        <v>88</v>
      </c>
      <c r="C98" s="90"/>
      <c r="D98" s="90"/>
      <c r="E98" s="90"/>
      <c r="F98" s="96"/>
      <c r="G98" s="96">
        <f ca="1" t="shared" si="23"/>
        <v>38405.922545023146</v>
      </c>
      <c r="H98" s="90"/>
      <c r="I98" s="90"/>
      <c r="J98" s="273"/>
      <c r="K98" s="273"/>
      <c r="L98" s="94" t="str">
        <f t="shared" si="15"/>
        <v> </v>
      </c>
      <c r="M98" s="94">
        <f t="shared" si="16"/>
        <v>38405.922545023146</v>
      </c>
      <c r="N98" s="55"/>
      <c r="O98" s="304" t="str">
        <f>IF($N98=0," ",VLOOKUP($N98,'Letter ID Stanine'!$A$2:$B$56,2))</f>
        <v> </v>
      </c>
      <c r="P98" s="56"/>
      <c r="Q98" s="302"/>
      <c r="R98" s="304" t="str">
        <f>IF($Q98=0," ",VLOOKUP($Q98,'Letter ID Stanine'!$A$2:$B$56,2))</f>
        <v> </v>
      </c>
      <c r="S98" s="56"/>
      <c r="T98" s="59"/>
      <c r="U98" s="304" t="str">
        <f>IF($T98=0," ",VLOOKUP($T98,'Letter ID Stanine'!$A$2:$B$56,2))</f>
        <v> </v>
      </c>
      <c r="V98" s="56"/>
      <c r="W98" s="59"/>
      <c r="X98" s="304" t="str">
        <f>IF($W98=0," ",VLOOKUP($W98,'Letter ID Stanine'!$A$2:$B$56,2))</f>
        <v> </v>
      </c>
      <c r="Y98" s="56"/>
      <c r="Z98" s="59"/>
      <c r="AA98" s="304" t="str">
        <f>IF($Z98=0," ",VLOOKUP($Z98,'Letter ID Stanine'!$A$2:$B$56,2))</f>
        <v> </v>
      </c>
      <c r="AB98" s="56"/>
      <c r="AC98" s="223"/>
      <c r="AD98" s="328">
        <f>IF($AC98=0,0,VLOOKUP($AC98,'CAP Stanine'!$A$2:$B$56,2))</f>
        <v>0</v>
      </c>
      <c r="AE98" s="101"/>
      <c r="AF98" s="101"/>
      <c r="AG98" s="169"/>
      <c r="AH98" s="168"/>
      <c r="AI98" s="168"/>
      <c r="AJ98" s="168"/>
      <c r="AK98" s="168"/>
      <c r="AL98" s="246"/>
      <c r="AM98" s="246"/>
      <c r="AN98" s="168"/>
      <c r="AO98" s="168"/>
      <c r="AP98" s="246"/>
      <c r="AQ98" s="246"/>
      <c r="AR98" s="169"/>
      <c r="AS98" s="303">
        <f t="shared" si="24"/>
        <v>5</v>
      </c>
      <c r="AT98" s="246"/>
      <c r="AU98" s="303">
        <f t="shared" si="24"/>
        <v>5</v>
      </c>
      <c r="AV98" s="246"/>
      <c r="AW98" s="303">
        <f t="shared" si="17"/>
        <v>5</v>
      </c>
      <c r="AX98" s="246"/>
      <c r="AY98" s="303">
        <f t="shared" si="18"/>
        <v>5</v>
      </c>
      <c r="AZ98" s="169"/>
      <c r="BA98" s="303">
        <f t="shared" si="19"/>
        <v>5</v>
      </c>
      <c r="BB98" s="246"/>
      <c r="BC98" s="303">
        <f t="shared" si="20"/>
        <v>5</v>
      </c>
      <c r="BD98" s="246"/>
      <c r="BE98" s="303">
        <f t="shared" si="21"/>
        <v>5</v>
      </c>
      <c r="BF98" s="246"/>
      <c r="BG98" s="303">
        <f t="shared" si="22"/>
        <v>5</v>
      </c>
      <c r="BH98" s="292"/>
      <c r="BI98" s="55"/>
      <c r="BJ98" s="167" t="str">
        <f>IF(BI98=0," ",IF($I98="F",VLOOKUP(BI98,'BURT-Word-Age-Bands'!$A$1:$H$82,4),VLOOKUP(BI98,'BURT-Word-Age-Bands'!$A$1:$H$82,7)))</f>
        <v> </v>
      </c>
      <c r="BK98" s="59"/>
      <c r="BL98" s="167" t="str">
        <f>IF(BK98=0," ",IF($I98="F",VLOOKUP(BK98,'BURT-Word-Age-Bands'!$A$1:$H$82,4),VLOOKUP(BK98,'BURT-Word-Age-Bands'!$A$1:$H$82,7)))</f>
        <v> </v>
      </c>
      <c r="BM98" s="59"/>
      <c r="BN98" s="167" t="str">
        <f>IF(BM98=0," ",IF($I98="F",VLOOKUP(BM98,'BURT-Word-Age-Bands'!$A$1:$H$82,4),VLOOKUP(BM98,'BURT-Word-Age-Bands'!$A$1:$H$82,7)))</f>
        <v> </v>
      </c>
      <c r="BO98" s="59"/>
      <c r="BP98" s="167" t="str">
        <f>IF(BO98=0," ",IF($I98="F",VLOOKUP(BO98,'BURT-Word-Age-Bands'!$A$1:$H$82,4),VLOOKUP(BO98,'BURT-Word-Age-Bands'!$A$1:$H$82,7)))</f>
        <v> </v>
      </c>
      <c r="BQ98" s="223"/>
      <c r="BR98" s="226"/>
      <c r="BS98" s="223"/>
      <c r="BT98" s="226"/>
      <c r="BU98" s="187"/>
      <c r="BV98" s="116"/>
      <c r="BW98" s="168"/>
      <c r="BX98" s="56"/>
      <c r="BY98" s="55"/>
      <c r="BZ98" s="59"/>
      <c r="CA98" s="59"/>
      <c r="CB98" s="324"/>
      <c r="CC98" s="59"/>
      <c r="CD98" s="59"/>
      <c r="CE98" s="59"/>
      <c r="CF98" s="59"/>
      <c r="CG98" s="59"/>
      <c r="CH98" s="59"/>
      <c r="CI98" s="59"/>
      <c r="CJ98" s="328"/>
    </row>
    <row r="99" spans="1:88" ht="12.75" customHeight="1">
      <c r="A99" s="262"/>
      <c r="B99" s="95">
        <v>89</v>
      </c>
      <c r="C99" s="90"/>
      <c r="D99" s="90"/>
      <c r="E99" s="90"/>
      <c r="F99" s="96"/>
      <c r="G99" s="96">
        <f ca="1" t="shared" si="23"/>
        <v>38405.922545023146</v>
      </c>
      <c r="H99" s="90"/>
      <c r="I99" s="90"/>
      <c r="J99" s="273"/>
      <c r="K99" s="273"/>
      <c r="L99" s="94" t="str">
        <f t="shared" si="15"/>
        <v> </v>
      </c>
      <c r="M99" s="94">
        <f t="shared" si="16"/>
        <v>38405.922545023146</v>
      </c>
      <c r="N99" s="55"/>
      <c r="O99" s="304" t="str">
        <f>IF($N99=0," ",VLOOKUP($N99,'Letter ID Stanine'!$A$2:$B$56,2))</f>
        <v> </v>
      </c>
      <c r="P99" s="56"/>
      <c r="Q99" s="302"/>
      <c r="R99" s="304" t="str">
        <f>IF($Q99=0," ",VLOOKUP($Q99,'Letter ID Stanine'!$A$2:$B$56,2))</f>
        <v> </v>
      </c>
      <c r="S99" s="56"/>
      <c r="T99" s="59"/>
      <c r="U99" s="304" t="str">
        <f>IF($T99=0," ",VLOOKUP($T99,'Letter ID Stanine'!$A$2:$B$56,2))</f>
        <v> </v>
      </c>
      <c r="V99" s="56"/>
      <c r="W99" s="59"/>
      <c r="X99" s="304" t="str">
        <f>IF($W99=0," ",VLOOKUP($W99,'Letter ID Stanine'!$A$2:$B$56,2))</f>
        <v> </v>
      </c>
      <c r="Y99" s="56"/>
      <c r="Z99" s="59"/>
      <c r="AA99" s="304" t="str">
        <f>IF($Z99=0," ",VLOOKUP($Z99,'Letter ID Stanine'!$A$2:$B$56,2))</f>
        <v> </v>
      </c>
      <c r="AB99" s="56"/>
      <c r="AC99" s="223"/>
      <c r="AD99" s="328">
        <f>IF($AC99=0,0,VLOOKUP($AC99,'CAP Stanine'!$A$2:$B$56,2))</f>
        <v>0</v>
      </c>
      <c r="AE99" s="101"/>
      <c r="AF99" s="101"/>
      <c r="AG99" s="169"/>
      <c r="AH99" s="168"/>
      <c r="AI99" s="168"/>
      <c r="AJ99" s="168"/>
      <c r="AK99" s="168"/>
      <c r="AL99" s="246"/>
      <c r="AM99" s="246"/>
      <c r="AN99" s="168"/>
      <c r="AO99" s="168"/>
      <c r="AP99" s="246"/>
      <c r="AQ99" s="246"/>
      <c r="AR99" s="169"/>
      <c r="AS99" s="303">
        <f t="shared" si="24"/>
        <v>5</v>
      </c>
      <c r="AT99" s="246"/>
      <c r="AU99" s="303">
        <f t="shared" si="24"/>
        <v>5</v>
      </c>
      <c r="AV99" s="246"/>
      <c r="AW99" s="303">
        <f t="shared" si="17"/>
        <v>5</v>
      </c>
      <c r="AX99" s="246"/>
      <c r="AY99" s="303">
        <f t="shared" si="18"/>
        <v>5</v>
      </c>
      <c r="AZ99" s="169"/>
      <c r="BA99" s="303">
        <f t="shared" si="19"/>
        <v>5</v>
      </c>
      <c r="BB99" s="246"/>
      <c r="BC99" s="303">
        <f t="shared" si="20"/>
        <v>5</v>
      </c>
      <c r="BD99" s="246"/>
      <c r="BE99" s="303">
        <f t="shared" si="21"/>
        <v>5</v>
      </c>
      <c r="BF99" s="246"/>
      <c r="BG99" s="303">
        <f t="shared" si="22"/>
        <v>5</v>
      </c>
      <c r="BH99" s="292"/>
      <c r="BI99" s="55"/>
      <c r="BJ99" s="167" t="str">
        <f>IF(BI99=0," ",IF($I99="F",VLOOKUP(BI99,'BURT-Word-Age-Bands'!$A$1:$H$82,4),VLOOKUP(BI99,'BURT-Word-Age-Bands'!$A$1:$H$82,7)))</f>
        <v> </v>
      </c>
      <c r="BK99" s="59"/>
      <c r="BL99" s="167" t="str">
        <f>IF(BK99=0," ",IF($I99="F",VLOOKUP(BK99,'BURT-Word-Age-Bands'!$A$1:$H$82,4),VLOOKUP(BK99,'BURT-Word-Age-Bands'!$A$1:$H$82,7)))</f>
        <v> </v>
      </c>
      <c r="BM99" s="59"/>
      <c r="BN99" s="167" t="str">
        <f>IF(BM99=0," ",IF($I99="F",VLOOKUP(BM99,'BURT-Word-Age-Bands'!$A$1:$H$82,4),VLOOKUP(BM99,'BURT-Word-Age-Bands'!$A$1:$H$82,7)))</f>
        <v> </v>
      </c>
      <c r="BO99" s="59"/>
      <c r="BP99" s="167" t="str">
        <f>IF(BO99=0," ",IF($I99="F",VLOOKUP(BO99,'BURT-Word-Age-Bands'!$A$1:$H$82,4),VLOOKUP(BO99,'BURT-Word-Age-Bands'!$A$1:$H$82,7)))</f>
        <v> </v>
      </c>
      <c r="BQ99" s="223"/>
      <c r="BR99" s="226"/>
      <c r="BS99" s="223"/>
      <c r="BT99" s="226"/>
      <c r="BU99" s="187"/>
      <c r="BV99" s="116"/>
      <c r="BW99" s="168"/>
      <c r="BX99" s="56"/>
      <c r="BY99" s="55"/>
      <c r="BZ99" s="59"/>
      <c r="CA99" s="59"/>
      <c r="CB99" s="324"/>
      <c r="CC99" s="59"/>
      <c r="CD99" s="59"/>
      <c r="CE99" s="59"/>
      <c r="CF99" s="59"/>
      <c r="CG99" s="59"/>
      <c r="CH99" s="59"/>
      <c r="CI99" s="59"/>
      <c r="CJ99" s="328"/>
    </row>
    <row r="100" spans="1:88" ht="12.75" customHeight="1">
      <c r="A100" s="262"/>
      <c r="B100" s="95">
        <v>90</v>
      </c>
      <c r="C100" s="90"/>
      <c r="D100" s="90"/>
      <c r="E100" s="90"/>
      <c r="F100" s="96"/>
      <c r="G100" s="96">
        <f ca="1" t="shared" si="23"/>
        <v>38405.922545023146</v>
      </c>
      <c r="H100" s="90"/>
      <c r="I100" s="90"/>
      <c r="J100" s="273"/>
      <c r="K100" s="273"/>
      <c r="L100" s="94" t="str">
        <f t="shared" si="15"/>
        <v> </v>
      </c>
      <c r="M100" s="94">
        <f t="shared" si="16"/>
        <v>38405.922545023146</v>
      </c>
      <c r="N100" s="55"/>
      <c r="O100" s="304" t="str">
        <f>IF($N100=0," ",VLOOKUP($N100,'Letter ID Stanine'!$A$2:$B$56,2))</f>
        <v> </v>
      </c>
      <c r="P100" s="56"/>
      <c r="Q100" s="302"/>
      <c r="R100" s="304" t="str">
        <f>IF($Q100=0," ",VLOOKUP($Q100,'Letter ID Stanine'!$A$2:$B$56,2))</f>
        <v> </v>
      </c>
      <c r="S100" s="56"/>
      <c r="T100" s="59"/>
      <c r="U100" s="304" t="str">
        <f>IF($T100=0," ",VLOOKUP($T100,'Letter ID Stanine'!$A$2:$B$56,2))</f>
        <v> </v>
      </c>
      <c r="V100" s="56"/>
      <c r="W100" s="59"/>
      <c r="X100" s="304" t="str">
        <f>IF($W100=0," ",VLOOKUP($W100,'Letter ID Stanine'!$A$2:$B$56,2))</f>
        <v> </v>
      </c>
      <c r="Y100" s="56"/>
      <c r="Z100" s="59"/>
      <c r="AA100" s="304" t="str">
        <f>IF($Z100=0," ",VLOOKUP($Z100,'Letter ID Stanine'!$A$2:$B$56,2))</f>
        <v> </v>
      </c>
      <c r="AB100" s="56"/>
      <c r="AC100" s="223"/>
      <c r="AD100" s="328">
        <f>IF($AC100=0,0,VLOOKUP($AC100,'CAP Stanine'!$A$2:$B$56,2))</f>
        <v>0</v>
      </c>
      <c r="AE100" s="101"/>
      <c r="AF100" s="101"/>
      <c r="AG100" s="169"/>
      <c r="AH100" s="168"/>
      <c r="AI100" s="168"/>
      <c r="AJ100" s="168"/>
      <c r="AK100" s="168"/>
      <c r="AL100" s="246"/>
      <c r="AM100" s="246"/>
      <c r="AN100" s="168"/>
      <c r="AO100" s="168"/>
      <c r="AP100" s="246"/>
      <c r="AQ100" s="246"/>
      <c r="AR100" s="169"/>
      <c r="AS100" s="303">
        <f t="shared" si="24"/>
        <v>5</v>
      </c>
      <c r="AT100" s="246"/>
      <c r="AU100" s="303">
        <f t="shared" si="24"/>
        <v>5</v>
      </c>
      <c r="AV100" s="246"/>
      <c r="AW100" s="303">
        <f t="shared" si="17"/>
        <v>5</v>
      </c>
      <c r="AX100" s="246"/>
      <c r="AY100" s="303">
        <f t="shared" si="18"/>
        <v>5</v>
      </c>
      <c r="AZ100" s="169"/>
      <c r="BA100" s="303">
        <f t="shared" si="19"/>
        <v>5</v>
      </c>
      <c r="BB100" s="246"/>
      <c r="BC100" s="303">
        <f t="shared" si="20"/>
        <v>5</v>
      </c>
      <c r="BD100" s="246"/>
      <c r="BE100" s="303">
        <f t="shared" si="21"/>
        <v>5</v>
      </c>
      <c r="BF100" s="246"/>
      <c r="BG100" s="303">
        <f t="shared" si="22"/>
        <v>5</v>
      </c>
      <c r="BH100" s="292"/>
      <c r="BI100" s="55"/>
      <c r="BJ100" s="167" t="str">
        <f>IF(BI100=0," ",IF($I100="F",VLOOKUP(BI100,'BURT-Word-Age-Bands'!$A$1:$H$82,4),VLOOKUP(BI100,'BURT-Word-Age-Bands'!$A$1:$H$82,7)))</f>
        <v> </v>
      </c>
      <c r="BK100" s="59"/>
      <c r="BL100" s="167" t="str">
        <f>IF(BK100=0," ",IF($I100="F",VLOOKUP(BK100,'BURT-Word-Age-Bands'!$A$1:$H$82,4),VLOOKUP(BK100,'BURT-Word-Age-Bands'!$A$1:$H$82,7)))</f>
        <v> </v>
      </c>
      <c r="BM100" s="59"/>
      <c r="BN100" s="167" t="str">
        <f>IF(BM100=0," ",IF($I100="F",VLOOKUP(BM100,'BURT-Word-Age-Bands'!$A$1:$H$82,4),VLOOKUP(BM100,'BURT-Word-Age-Bands'!$A$1:$H$82,7)))</f>
        <v> </v>
      </c>
      <c r="BO100" s="59"/>
      <c r="BP100" s="167" t="str">
        <f>IF(BO100=0," ",IF($I100="F",VLOOKUP(BO100,'BURT-Word-Age-Bands'!$A$1:$H$82,4),VLOOKUP(BO100,'BURT-Word-Age-Bands'!$A$1:$H$82,7)))</f>
        <v> </v>
      </c>
      <c r="BQ100" s="223"/>
      <c r="BR100" s="226"/>
      <c r="BS100" s="223"/>
      <c r="BT100" s="226"/>
      <c r="BU100" s="187"/>
      <c r="BV100" s="116"/>
      <c r="BW100" s="168"/>
      <c r="BX100" s="56"/>
      <c r="BY100" s="55"/>
      <c r="BZ100" s="59"/>
      <c r="CA100" s="59"/>
      <c r="CB100" s="324"/>
      <c r="CC100" s="59"/>
      <c r="CD100" s="59"/>
      <c r="CE100" s="59"/>
      <c r="CF100" s="59"/>
      <c r="CG100" s="59"/>
      <c r="CH100" s="59"/>
      <c r="CI100" s="59"/>
      <c r="CJ100" s="328"/>
    </row>
    <row r="101" spans="1:88" ht="12.75" customHeight="1">
      <c r="A101" s="262"/>
      <c r="B101" s="95">
        <v>91</v>
      </c>
      <c r="C101" s="90"/>
      <c r="D101" s="90"/>
      <c r="E101" s="90"/>
      <c r="F101" s="96"/>
      <c r="G101" s="96">
        <f ca="1" t="shared" si="23"/>
        <v>38405.922545023146</v>
      </c>
      <c r="H101" s="90"/>
      <c r="I101" s="90"/>
      <c r="J101" s="273"/>
      <c r="K101" s="273"/>
      <c r="L101" s="94" t="str">
        <f t="shared" si="15"/>
        <v> </v>
      </c>
      <c r="M101" s="94">
        <f t="shared" si="16"/>
        <v>38405.922545023146</v>
      </c>
      <c r="N101" s="55"/>
      <c r="O101" s="304" t="str">
        <f>IF($N101=0," ",VLOOKUP($N101,'Letter ID Stanine'!$A$2:$B$56,2))</f>
        <v> </v>
      </c>
      <c r="P101" s="56"/>
      <c r="Q101" s="302"/>
      <c r="R101" s="304" t="str">
        <f>IF($Q101=0," ",VLOOKUP($Q101,'Letter ID Stanine'!$A$2:$B$56,2))</f>
        <v> </v>
      </c>
      <c r="S101" s="56"/>
      <c r="T101" s="59"/>
      <c r="U101" s="304" t="str">
        <f>IF($T101=0," ",VLOOKUP($T101,'Letter ID Stanine'!$A$2:$B$56,2))</f>
        <v> </v>
      </c>
      <c r="V101" s="56"/>
      <c r="W101" s="59"/>
      <c r="X101" s="304" t="str">
        <f>IF($W101=0," ",VLOOKUP($W101,'Letter ID Stanine'!$A$2:$B$56,2))</f>
        <v> </v>
      </c>
      <c r="Y101" s="56"/>
      <c r="Z101" s="59"/>
      <c r="AA101" s="304" t="str">
        <f>IF($Z101=0," ",VLOOKUP($Z101,'Letter ID Stanine'!$A$2:$B$56,2))</f>
        <v> </v>
      </c>
      <c r="AB101" s="56"/>
      <c r="AC101" s="223"/>
      <c r="AD101" s="328">
        <f>IF($AC101=0,0,VLOOKUP($AC101,'CAP Stanine'!$A$2:$B$56,2))</f>
        <v>0</v>
      </c>
      <c r="AE101" s="101"/>
      <c r="AF101" s="101"/>
      <c r="AG101" s="169"/>
      <c r="AH101" s="168"/>
      <c r="AI101" s="168"/>
      <c r="AJ101" s="168"/>
      <c r="AK101" s="168"/>
      <c r="AL101" s="246"/>
      <c r="AM101" s="246"/>
      <c r="AN101" s="168"/>
      <c r="AO101" s="168"/>
      <c r="AP101" s="246"/>
      <c r="AQ101" s="246"/>
      <c r="AR101" s="169"/>
      <c r="AS101" s="303">
        <f t="shared" si="24"/>
        <v>5</v>
      </c>
      <c r="AT101" s="246"/>
      <c r="AU101" s="303">
        <f t="shared" si="24"/>
        <v>5</v>
      </c>
      <c r="AV101" s="246"/>
      <c r="AW101" s="303">
        <f t="shared" si="17"/>
        <v>5</v>
      </c>
      <c r="AX101" s="246"/>
      <c r="AY101" s="303">
        <f t="shared" si="18"/>
        <v>5</v>
      </c>
      <c r="AZ101" s="169"/>
      <c r="BA101" s="303">
        <f t="shared" si="19"/>
        <v>5</v>
      </c>
      <c r="BB101" s="246"/>
      <c r="BC101" s="303">
        <f t="shared" si="20"/>
        <v>5</v>
      </c>
      <c r="BD101" s="246"/>
      <c r="BE101" s="303">
        <f t="shared" si="21"/>
        <v>5</v>
      </c>
      <c r="BF101" s="246"/>
      <c r="BG101" s="303">
        <f t="shared" si="22"/>
        <v>5</v>
      </c>
      <c r="BH101" s="292"/>
      <c r="BI101" s="55"/>
      <c r="BJ101" s="167" t="str">
        <f>IF(BI101=0," ",IF($I101="F",VLOOKUP(BI101,'BURT-Word-Age-Bands'!$A$1:$H$82,4),VLOOKUP(BI101,'BURT-Word-Age-Bands'!$A$1:$H$82,7)))</f>
        <v> </v>
      </c>
      <c r="BK101" s="59"/>
      <c r="BL101" s="167" t="str">
        <f>IF(BK101=0," ",IF($I101="F",VLOOKUP(BK101,'BURT-Word-Age-Bands'!$A$1:$H$82,4),VLOOKUP(BK101,'BURT-Word-Age-Bands'!$A$1:$H$82,7)))</f>
        <v> </v>
      </c>
      <c r="BM101" s="59"/>
      <c r="BN101" s="167" t="str">
        <f>IF(BM101=0," ",IF($I101="F",VLOOKUP(BM101,'BURT-Word-Age-Bands'!$A$1:$H$82,4),VLOOKUP(BM101,'BURT-Word-Age-Bands'!$A$1:$H$82,7)))</f>
        <v> </v>
      </c>
      <c r="BO101" s="59"/>
      <c r="BP101" s="167" t="str">
        <f>IF(BO101=0," ",IF($I101="F",VLOOKUP(BO101,'BURT-Word-Age-Bands'!$A$1:$H$82,4),VLOOKUP(BO101,'BURT-Word-Age-Bands'!$A$1:$H$82,7)))</f>
        <v> </v>
      </c>
      <c r="BQ101" s="223"/>
      <c r="BR101" s="226"/>
      <c r="BS101" s="223"/>
      <c r="BT101" s="226"/>
      <c r="BU101" s="187"/>
      <c r="BV101" s="116"/>
      <c r="BW101" s="168"/>
      <c r="BX101" s="56"/>
      <c r="BY101" s="55"/>
      <c r="BZ101" s="59"/>
      <c r="CA101" s="59"/>
      <c r="CB101" s="324"/>
      <c r="CC101" s="59"/>
      <c r="CD101" s="59"/>
      <c r="CE101" s="59"/>
      <c r="CF101" s="59"/>
      <c r="CG101" s="59"/>
      <c r="CH101" s="59"/>
      <c r="CI101" s="59"/>
      <c r="CJ101" s="328"/>
    </row>
    <row r="102" spans="1:88" ht="12.75" customHeight="1">
      <c r="A102" s="262"/>
      <c r="B102" s="95">
        <v>92</v>
      </c>
      <c r="C102" s="90"/>
      <c r="D102" s="90"/>
      <c r="E102" s="90"/>
      <c r="F102" s="96"/>
      <c r="G102" s="96">
        <f ca="1" t="shared" si="23"/>
        <v>38405.922545023146</v>
      </c>
      <c r="H102" s="90"/>
      <c r="I102" s="90"/>
      <c r="J102" s="273"/>
      <c r="K102" s="273"/>
      <c r="L102" s="94" t="str">
        <f t="shared" si="15"/>
        <v> </v>
      </c>
      <c r="M102" s="94">
        <f t="shared" si="16"/>
        <v>38405.922545023146</v>
      </c>
      <c r="N102" s="55"/>
      <c r="O102" s="304" t="str">
        <f>IF($N102=0," ",VLOOKUP($N102,'Letter ID Stanine'!$A$2:$B$56,2))</f>
        <v> </v>
      </c>
      <c r="P102" s="56"/>
      <c r="Q102" s="302"/>
      <c r="R102" s="304" t="str">
        <f>IF($Q102=0," ",VLOOKUP($Q102,'Letter ID Stanine'!$A$2:$B$56,2))</f>
        <v> </v>
      </c>
      <c r="S102" s="56"/>
      <c r="T102" s="59"/>
      <c r="U102" s="304" t="str">
        <f>IF($T102=0," ",VLOOKUP($T102,'Letter ID Stanine'!$A$2:$B$56,2))</f>
        <v> </v>
      </c>
      <c r="V102" s="56"/>
      <c r="W102" s="59"/>
      <c r="X102" s="304" t="str">
        <f>IF($W102=0," ",VLOOKUP($W102,'Letter ID Stanine'!$A$2:$B$56,2))</f>
        <v> </v>
      </c>
      <c r="Y102" s="56"/>
      <c r="Z102" s="59"/>
      <c r="AA102" s="304" t="str">
        <f>IF($Z102=0," ",VLOOKUP($Z102,'Letter ID Stanine'!$A$2:$B$56,2))</f>
        <v> </v>
      </c>
      <c r="AB102" s="56"/>
      <c r="AC102" s="223"/>
      <c r="AD102" s="328">
        <f>IF($AC102=0,0,VLOOKUP($AC102,'CAP Stanine'!$A$2:$B$56,2))</f>
        <v>0</v>
      </c>
      <c r="AE102" s="101"/>
      <c r="AF102" s="101"/>
      <c r="AG102" s="169"/>
      <c r="AH102" s="168"/>
      <c r="AI102" s="168"/>
      <c r="AJ102" s="168"/>
      <c r="AK102" s="168"/>
      <c r="AL102" s="246"/>
      <c r="AM102" s="246"/>
      <c r="AN102" s="168"/>
      <c r="AO102" s="168"/>
      <c r="AP102" s="246"/>
      <c r="AQ102" s="246"/>
      <c r="AR102" s="169"/>
      <c r="AS102" s="303">
        <f t="shared" si="24"/>
        <v>5</v>
      </c>
      <c r="AT102" s="246"/>
      <c r="AU102" s="303">
        <f t="shared" si="24"/>
        <v>5</v>
      </c>
      <c r="AV102" s="246"/>
      <c r="AW102" s="303">
        <f t="shared" si="17"/>
        <v>5</v>
      </c>
      <c r="AX102" s="246"/>
      <c r="AY102" s="303">
        <f t="shared" si="18"/>
        <v>5</v>
      </c>
      <c r="AZ102" s="169"/>
      <c r="BA102" s="303">
        <f t="shared" si="19"/>
        <v>5</v>
      </c>
      <c r="BB102" s="246"/>
      <c r="BC102" s="303">
        <f t="shared" si="20"/>
        <v>5</v>
      </c>
      <c r="BD102" s="246"/>
      <c r="BE102" s="303">
        <f t="shared" si="21"/>
        <v>5</v>
      </c>
      <c r="BF102" s="246"/>
      <c r="BG102" s="303">
        <f t="shared" si="22"/>
        <v>5</v>
      </c>
      <c r="BH102" s="292"/>
      <c r="BI102" s="55"/>
      <c r="BJ102" s="167" t="str">
        <f>IF(BI102=0," ",IF($I102="F",VLOOKUP(BI102,'BURT-Word-Age-Bands'!$A$1:$H$82,4),VLOOKUP(BI102,'BURT-Word-Age-Bands'!$A$1:$H$82,7)))</f>
        <v> </v>
      </c>
      <c r="BK102" s="59"/>
      <c r="BL102" s="167" t="str">
        <f>IF(BK102=0," ",IF($I102="F",VLOOKUP(BK102,'BURT-Word-Age-Bands'!$A$1:$H$82,4),VLOOKUP(BK102,'BURT-Word-Age-Bands'!$A$1:$H$82,7)))</f>
        <v> </v>
      </c>
      <c r="BM102" s="59"/>
      <c r="BN102" s="167" t="str">
        <f>IF(BM102=0," ",IF($I102="F",VLOOKUP(BM102,'BURT-Word-Age-Bands'!$A$1:$H$82,4),VLOOKUP(BM102,'BURT-Word-Age-Bands'!$A$1:$H$82,7)))</f>
        <v> </v>
      </c>
      <c r="BO102" s="59"/>
      <c r="BP102" s="167" t="str">
        <f>IF(BO102=0," ",IF($I102="F",VLOOKUP(BO102,'BURT-Word-Age-Bands'!$A$1:$H$82,4),VLOOKUP(BO102,'BURT-Word-Age-Bands'!$A$1:$H$82,7)))</f>
        <v> </v>
      </c>
      <c r="BQ102" s="223"/>
      <c r="BR102" s="226"/>
      <c r="BS102" s="223"/>
      <c r="BT102" s="226"/>
      <c r="BU102" s="187"/>
      <c r="BV102" s="116"/>
      <c r="BW102" s="168"/>
      <c r="BX102" s="56"/>
      <c r="BY102" s="55"/>
      <c r="BZ102" s="59"/>
      <c r="CA102" s="59"/>
      <c r="CB102" s="324"/>
      <c r="CC102" s="59"/>
      <c r="CD102" s="59"/>
      <c r="CE102" s="59"/>
      <c r="CF102" s="59"/>
      <c r="CG102" s="59"/>
      <c r="CH102" s="59"/>
      <c r="CI102" s="59"/>
      <c r="CJ102" s="328"/>
    </row>
    <row r="103" spans="1:88" ht="12.75" customHeight="1">
      <c r="A103" s="262"/>
      <c r="B103" s="95">
        <v>93</v>
      </c>
      <c r="C103" s="90"/>
      <c r="D103" s="90"/>
      <c r="E103" s="90"/>
      <c r="F103" s="96"/>
      <c r="G103" s="96">
        <f ca="1" t="shared" si="23"/>
        <v>38405.922545023146</v>
      </c>
      <c r="H103" s="90"/>
      <c r="I103" s="90"/>
      <c r="J103" s="273"/>
      <c r="K103" s="273"/>
      <c r="L103" s="94" t="str">
        <f t="shared" si="15"/>
        <v> </v>
      </c>
      <c r="M103" s="94">
        <f t="shared" si="16"/>
        <v>38405.922545023146</v>
      </c>
      <c r="N103" s="55"/>
      <c r="O103" s="304" t="str">
        <f>IF($N103=0," ",VLOOKUP($N103,'Letter ID Stanine'!$A$2:$B$56,2))</f>
        <v> </v>
      </c>
      <c r="P103" s="56"/>
      <c r="Q103" s="302"/>
      <c r="R103" s="304" t="str">
        <f>IF($Q103=0," ",VLOOKUP($Q103,'Letter ID Stanine'!$A$2:$B$56,2))</f>
        <v> </v>
      </c>
      <c r="S103" s="56"/>
      <c r="T103" s="59"/>
      <c r="U103" s="304" t="str">
        <f>IF($T103=0," ",VLOOKUP($T103,'Letter ID Stanine'!$A$2:$B$56,2))</f>
        <v> </v>
      </c>
      <c r="V103" s="56"/>
      <c r="W103" s="59"/>
      <c r="X103" s="304" t="str">
        <f>IF($W103=0," ",VLOOKUP($W103,'Letter ID Stanine'!$A$2:$B$56,2))</f>
        <v> </v>
      </c>
      <c r="Y103" s="56"/>
      <c r="Z103" s="59"/>
      <c r="AA103" s="304" t="str">
        <f>IF($Z103=0," ",VLOOKUP($Z103,'Letter ID Stanine'!$A$2:$B$56,2))</f>
        <v> </v>
      </c>
      <c r="AB103" s="56"/>
      <c r="AC103" s="223"/>
      <c r="AD103" s="328">
        <f>IF($AC103=0,0,VLOOKUP($AC103,'CAP Stanine'!$A$2:$B$56,2))</f>
        <v>0</v>
      </c>
      <c r="AE103" s="101"/>
      <c r="AF103" s="101"/>
      <c r="AG103" s="169"/>
      <c r="AH103" s="168"/>
      <c r="AI103" s="168"/>
      <c r="AJ103" s="168"/>
      <c r="AK103" s="168"/>
      <c r="AL103" s="246"/>
      <c r="AM103" s="246"/>
      <c r="AN103" s="168"/>
      <c r="AO103" s="168"/>
      <c r="AP103" s="246"/>
      <c r="AQ103" s="246"/>
      <c r="AR103" s="169"/>
      <c r="AS103" s="303">
        <f t="shared" si="24"/>
        <v>5</v>
      </c>
      <c r="AT103" s="246"/>
      <c r="AU103" s="303">
        <f t="shared" si="24"/>
        <v>5</v>
      </c>
      <c r="AV103" s="246"/>
      <c r="AW103" s="303">
        <f t="shared" si="17"/>
        <v>5</v>
      </c>
      <c r="AX103" s="246"/>
      <c r="AY103" s="303">
        <f t="shared" si="18"/>
        <v>5</v>
      </c>
      <c r="AZ103" s="169"/>
      <c r="BA103" s="303">
        <f t="shared" si="19"/>
        <v>5</v>
      </c>
      <c r="BB103" s="246"/>
      <c r="BC103" s="303">
        <f t="shared" si="20"/>
        <v>5</v>
      </c>
      <c r="BD103" s="246"/>
      <c r="BE103" s="303">
        <f t="shared" si="21"/>
        <v>5</v>
      </c>
      <c r="BF103" s="246"/>
      <c r="BG103" s="303">
        <f t="shared" si="22"/>
        <v>5</v>
      </c>
      <c r="BH103" s="292"/>
      <c r="BI103" s="55"/>
      <c r="BJ103" s="167" t="str">
        <f>IF(BI103=0," ",IF($I103="F",VLOOKUP(BI103,'BURT-Word-Age-Bands'!$A$1:$H$82,4),VLOOKUP(BI103,'BURT-Word-Age-Bands'!$A$1:$H$82,7)))</f>
        <v> </v>
      </c>
      <c r="BK103" s="59"/>
      <c r="BL103" s="167" t="str">
        <f>IF(BK103=0," ",IF($I103="F",VLOOKUP(BK103,'BURT-Word-Age-Bands'!$A$1:$H$82,4),VLOOKUP(BK103,'BURT-Word-Age-Bands'!$A$1:$H$82,7)))</f>
        <v> </v>
      </c>
      <c r="BM103" s="59"/>
      <c r="BN103" s="167" t="str">
        <f>IF(BM103=0," ",IF($I103="F",VLOOKUP(BM103,'BURT-Word-Age-Bands'!$A$1:$H$82,4),VLOOKUP(BM103,'BURT-Word-Age-Bands'!$A$1:$H$82,7)))</f>
        <v> </v>
      </c>
      <c r="BO103" s="59"/>
      <c r="BP103" s="167" t="str">
        <f>IF(BO103=0," ",IF($I103="F",VLOOKUP(BO103,'BURT-Word-Age-Bands'!$A$1:$H$82,4),VLOOKUP(BO103,'BURT-Word-Age-Bands'!$A$1:$H$82,7)))</f>
        <v> </v>
      </c>
      <c r="BQ103" s="223"/>
      <c r="BR103" s="226"/>
      <c r="BS103" s="223"/>
      <c r="BT103" s="226"/>
      <c r="BU103" s="187"/>
      <c r="BV103" s="116"/>
      <c r="BW103" s="168"/>
      <c r="BX103" s="56"/>
      <c r="BY103" s="55"/>
      <c r="BZ103" s="59"/>
      <c r="CA103" s="59"/>
      <c r="CB103" s="324"/>
      <c r="CC103" s="59"/>
      <c r="CD103" s="59"/>
      <c r="CE103" s="59"/>
      <c r="CF103" s="59"/>
      <c r="CG103" s="59"/>
      <c r="CH103" s="59"/>
      <c r="CI103" s="59"/>
      <c r="CJ103" s="328"/>
    </row>
    <row r="104" spans="1:88" ht="12.75" customHeight="1">
      <c r="A104" s="262"/>
      <c r="B104" s="95">
        <v>94</v>
      </c>
      <c r="C104" s="90"/>
      <c r="D104" s="90"/>
      <c r="E104" s="90"/>
      <c r="F104" s="96"/>
      <c r="G104" s="96">
        <f ca="1" t="shared" si="23"/>
        <v>38405.922545023146</v>
      </c>
      <c r="H104" s="90"/>
      <c r="I104" s="90"/>
      <c r="J104" s="273"/>
      <c r="K104" s="273"/>
      <c r="L104" s="94" t="str">
        <f t="shared" si="15"/>
        <v> </v>
      </c>
      <c r="M104" s="94">
        <f t="shared" si="16"/>
        <v>38405.922545023146</v>
      </c>
      <c r="N104" s="55"/>
      <c r="O104" s="304" t="str">
        <f>IF($N104=0," ",VLOOKUP($N104,'Letter ID Stanine'!$A$2:$B$56,2))</f>
        <v> </v>
      </c>
      <c r="P104" s="56"/>
      <c r="Q104" s="302"/>
      <c r="R104" s="304" t="str">
        <f>IF($Q104=0," ",VLOOKUP($Q104,'Letter ID Stanine'!$A$2:$B$56,2))</f>
        <v> </v>
      </c>
      <c r="S104" s="56"/>
      <c r="T104" s="59"/>
      <c r="U104" s="304" t="str">
        <f>IF($T104=0," ",VLOOKUP($T104,'Letter ID Stanine'!$A$2:$B$56,2))</f>
        <v> </v>
      </c>
      <c r="V104" s="56"/>
      <c r="W104" s="59"/>
      <c r="X104" s="304" t="str">
        <f>IF($W104=0," ",VLOOKUP($W104,'Letter ID Stanine'!$A$2:$B$56,2))</f>
        <v> </v>
      </c>
      <c r="Y104" s="56"/>
      <c r="Z104" s="59"/>
      <c r="AA104" s="304" t="str">
        <f>IF($Z104=0," ",VLOOKUP($Z104,'Letter ID Stanine'!$A$2:$B$56,2))</f>
        <v> </v>
      </c>
      <c r="AB104" s="56"/>
      <c r="AC104" s="223"/>
      <c r="AD104" s="328">
        <f>IF($AC104=0,0,VLOOKUP($AC104,'CAP Stanine'!$A$2:$B$56,2))</f>
        <v>0</v>
      </c>
      <c r="AE104" s="101"/>
      <c r="AF104" s="101"/>
      <c r="AG104" s="169"/>
      <c r="AH104" s="168"/>
      <c r="AI104" s="168"/>
      <c r="AJ104" s="168"/>
      <c r="AK104" s="168"/>
      <c r="AL104" s="246"/>
      <c r="AM104" s="246"/>
      <c r="AN104" s="168"/>
      <c r="AO104" s="168"/>
      <c r="AP104" s="246"/>
      <c r="AQ104" s="246"/>
      <c r="AR104" s="169"/>
      <c r="AS104" s="303">
        <f t="shared" si="24"/>
        <v>5</v>
      </c>
      <c r="AT104" s="246"/>
      <c r="AU104" s="303">
        <f t="shared" si="24"/>
        <v>5</v>
      </c>
      <c r="AV104" s="246"/>
      <c r="AW104" s="303">
        <f t="shared" si="17"/>
        <v>5</v>
      </c>
      <c r="AX104" s="246"/>
      <c r="AY104" s="303">
        <f t="shared" si="18"/>
        <v>5</v>
      </c>
      <c r="AZ104" s="169"/>
      <c r="BA104" s="303">
        <f t="shared" si="19"/>
        <v>5</v>
      </c>
      <c r="BB104" s="246"/>
      <c r="BC104" s="303">
        <f t="shared" si="20"/>
        <v>5</v>
      </c>
      <c r="BD104" s="246"/>
      <c r="BE104" s="303">
        <f t="shared" si="21"/>
        <v>5</v>
      </c>
      <c r="BF104" s="246"/>
      <c r="BG104" s="303">
        <f t="shared" si="22"/>
        <v>5</v>
      </c>
      <c r="BH104" s="292"/>
      <c r="BI104" s="55"/>
      <c r="BJ104" s="167" t="str">
        <f>IF(BI104=0," ",IF($I104="F",VLOOKUP(BI104,'BURT-Word-Age-Bands'!$A$1:$H$82,4),VLOOKUP(BI104,'BURT-Word-Age-Bands'!$A$1:$H$82,7)))</f>
        <v> </v>
      </c>
      <c r="BK104" s="59"/>
      <c r="BL104" s="167" t="str">
        <f>IF(BK104=0," ",IF($I104="F",VLOOKUP(BK104,'BURT-Word-Age-Bands'!$A$1:$H$82,4),VLOOKUP(BK104,'BURT-Word-Age-Bands'!$A$1:$H$82,7)))</f>
        <v> </v>
      </c>
      <c r="BM104" s="59"/>
      <c r="BN104" s="167" t="str">
        <f>IF(BM104=0," ",IF($I104="F",VLOOKUP(BM104,'BURT-Word-Age-Bands'!$A$1:$H$82,4),VLOOKUP(BM104,'BURT-Word-Age-Bands'!$A$1:$H$82,7)))</f>
        <v> </v>
      </c>
      <c r="BO104" s="59"/>
      <c r="BP104" s="167" t="str">
        <f>IF(BO104=0," ",IF($I104="F",VLOOKUP(BO104,'BURT-Word-Age-Bands'!$A$1:$H$82,4),VLOOKUP(BO104,'BURT-Word-Age-Bands'!$A$1:$H$82,7)))</f>
        <v> </v>
      </c>
      <c r="BQ104" s="223"/>
      <c r="BR104" s="226"/>
      <c r="BS104" s="223"/>
      <c r="BT104" s="226"/>
      <c r="BU104" s="187"/>
      <c r="BV104" s="116"/>
      <c r="BW104" s="168"/>
      <c r="BX104" s="56"/>
      <c r="BY104" s="55"/>
      <c r="BZ104" s="59"/>
      <c r="CA104" s="59"/>
      <c r="CB104" s="324"/>
      <c r="CC104" s="59"/>
      <c r="CD104" s="59"/>
      <c r="CE104" s="59"/>
      <c r="CF104" s="59"/>
      <c r="CG104" s="59"/>
      <c r="CH104" s="59"/>
      <c r="CI104" s="59"/>
      <c r="CJ104" s="328"/>
    </row>
    <row r="105" spans="1:88" ht="12.75" customHeight="1">
      <c r="A105" s="262"/>
      <c r="B105" s="95">
        <v>95</v>
      </c>
      <c r="C105" s="90"/>
      <c r="D105" s="90"/>
      <c r="E105" s="90"/>
      <c r="F105" s="96"/>
      <c r="G105" s="96">
        <f ca="1" t="shared" si="23"/>
        <v>38405.922545023146</v>
      </c>
      <c r="H105" s="90"/>
      <c r="I105" s="90"/>
      <c r="J105" s="273"/>
      <c r="K105" s="273"/>
      <c r="L105" s="94" t="str">
        <f t="shared" si="15"/>
        <v> </v>
      </c>
      <c r="M105" s="94">
        <f t="shared" si="16"/>
        <v>38405.922545023146</v>
      </c>
      <c r="N105" s="55"/>
      <c r="O105" s="304" t="str">
        <f>IF($N105=0," ",VLOOKUP($N105,'Letter ID Stanine'!$A$2:$B$56,2))</f>
        <v> </v>
      </c>
      <c r="P105" s="56"/>
      <c r="Q105" s="302"/>
      <c r="R105" s="304" t="str">
        <f>IF($Q105=0," ",VLOOKUP($Q105,'Letter ID Stanine'!$A$2:$B$56,2))</f>
        <v> </v>
      </c>
      <c r="S105" s="56"/>
      <c r="T105" s="59"/>
      <c r="U105" s="304" t="str">
        <f>IF($T105=0," ",VLOOKUP($T105,'Letter ID Stanine'!$A$2:$B$56,2))</f>
        <v> </v>
      </c>
      <c r="V105" s="56"/>
      <c r="W105" s="59"/>
      <c r="X105" s="304" t="str">
        <f>IF($W105=0," ",VLOOKUP($W105,'Letter ID Stanine'!$A$2:$B$56,2))</f>
        <v> </v>
      </c>
      <c r="Y105" s="56"/>
      <c r="Z105" s="59"/>
      <c r="AA105" s="304" t="str">
        <f>IF($Z105=0," ",VLOOKUP($Z105,'Letter ID Stanine'!$A$2:$B$56,2))</f>
        <v> </v>
      </c>
      <c r="AB105" s="56"/>
      <c r="AC105" s="223"/>
      <c r="AD105" s="328">
        <f>IF($AC105=0,0,VLOOKUP($AC105,'CAP Stanine'!$A$2:$B$56,2))</f>
        <v>0</v>
      </c>
      <c r="AE105" s="101"/>
      <c r="AF105" s="101"/>
      <c r="AG105" s="169"/>
      <c r="AH105" s="168"/>
      <c r="AI105" s="168"/>
      <c r="AJ105" s="168"/>
      <c r="AK105" s="168"/>
      <c r="AL105" s="246"/>
      <c r="AM105" s="246"/>
      <c r="AN105" s="168"/>
      <c r="AO105" s="168"/>
      <c r="AP105" s="246"/>
      <c r="AQ105" s="246"/>
      <c r="AR105" s="169"/>
      <c r="AS105" s="303">
        <f t="shared" si="24"/>
        <v>5</v>
      </c>
      <c r="AT105" s="246"/>
      <c r="AU105" s="303">
        <f t="shared" si="24"/>
        <v>5</v>
      </c>
      <c r="AV105" s="246"/>
      <c r="AW105" s="303">
        <f t="shared" si="17"/>
        <v>5</v>
      </c>
      <c r="AX105" s="246"/>
      <c r="AY105" s="303">
        <f t="shared" si="18"/>
        <v>5</v>
      </c>
      <c r="AZ105" s="169"/>
      <c r="BA105" s="303">
        <f t="shared" si="19"/>
        <v>5</v>
      </c>
      <c r="BB105" s="246"/>
      <c r="BC105" s="303">
        <f t="shared" si="20"/>
        <v>5</v>
      </c>
      <c r="BD105" s="246"/>
      <c r="BE105" s="303">
        <f t="shared" si="21"/>
        <v>5</v>
      </c>
      <c r="BF105" s="246"/>
      <c r="BG105" s="303">
        <f t="shared" si="22"/>
        <v>5</v>
      </c>
      <c r="BH105" s="292"/>
      <c r="BI105" s="55"/>
      <c r="BJ105" s="167" t="str">
        <f>IF(BI105=0," ",IF($I105="F",VLOOKUP(BI105,'BURT-Word-Age-Bands'!$A$1:$H$82,4),VLOOKUP(BI105,'BURT-Word-Age-Bands'!$A$1:$H$82,7)))</f>
        <v> </v>
      </c>
      <c r="BK105" s="59"/>
      <c r="BL105" s="167" t="str">
        <f>IF(BK105=0," ",IF($I105="F",VLOOKUP(BK105,'BURT-Word-Age-Bands'!$A$1:$H$82,4),VLOOKUP(BK105,'BURT-Word-Age-Bands'!$A$1:$H$82,7)))</f>
        <v> </v>
      </c>
      <c r="BM105" s="59"/>
      <c r="BN105" s="167" t="str">
        <f>IF(BM105=0," ",IF($I105="F",VLOOKUP(BM105,'BURT-Word-Age-Bands'!$A$1:$H$82,4),VLOOKUP(BM105,'BURT-Word-Age-Bands'!$A$1:$H$82,7)))</f>
        <v> </v>
      </c>
      <c r="BO105" s="59"/>
      <c r="BP105" s="167" t="str">
        <f>IF(BO105=0," ",IF($I105="F",VLOOKUP(BO105,'BURT-Word-Age-Bands'!$A$1:$H$82,4),VLOOKUP(BO105,'BURT-Word-Age-Bands'!$A$1:$H$82,7)))</f>
        <v> </v>
      </c>
      <c r="BQ105" s="223"/>
      <c r="BR105" s="226"/>
      <c r="BS105" s="223"/>
      <c r="BT105" s="226"/>
      <c r="BU105" s="187"/>
      <c r="BV105" s="116"/>
      <c r="BW105" s="168"/>
      <c r="BX105" s="56"/>
      <c r="BY105" s="55"/>
      <c r="BZ105" s="59"/>
      <c r="CA105" s="59"/>
      <c r="CB105" s="324"/>
      <c r="CC105" s="59"/>
      <c r="CD105" s="59"/>
      <c r="CE105" s="59"/>
      <c r="CF105" s="59"/>
      <c r="CG105" s="59"/>
      <c r="CH105" s="59"/>
      <c r="CI105" s="59"/>
      <c r="CJ105" s="328"/>
    </row>
    <row r="106" spans="1:88" ht="12.75" customHeight="1">
      <c r="A106" s="262"/>
      <c r="B106" s="95">
        <v>96</v>
      </c>
      <c r="C106" s="90"/>
      <c r="D106" s="90"/>
      <c r="E106" s="90"/>
      <c r="F106" s="96"/>
      <c r="G106" s="96">
        <f ca="1" t="shared" si="23"/>
        <v>38405.922545023146</v>
      </c>
      <c r="H106" s="90"/>
      <c r="I106" s="90"/>
      <c r="J106" s="273"/>
      <c r="K106" s="273"/>
      <c r="L106" s="94" t="str">
        <f t="shared" si="15"/>
        <v> </v>
      </c>
      <c r="M106" s="94">
        <f t="shared" si="16"/>
        <v>38405.922545023146</v>
      </c>
      <c r="N106" s="55"/>
      <c r="O106" s="304" t="str">
        <f>IF($N106=0," ",VLOOKUP($N106,'Letter ID Stanine'!$A$2:$B$56,2))</f>
        <v> </v>
      </c>
      <c r="P106" s="56"/>
      <c r="Q106" s="302"/>
      <c r="R106" s="304" t="str">
        <f>IF($Q106=0," ",VLOOKUP($Q106,'Letter ID Stanine'!$A$2:$B$56,2))</f>
        <v> </v>
      </c>
      <c r="S106" s="56"/>
      <c r="T106" s="59"/>
      <c r="U106" s="304" t="str">
        <f>IF($T106=0," ",VLOOKUP($T106,'Letter ID Stanine'!$A$2:$B$56,2))</f>
        <v> </v>
      </c>
      <c r="V106" s="56"/>
      <c r="W106" s="59"/>
      <c r="X106" s="304" t="str">
        <f>IF($W106=0," ",VLOOKUP($W106,'Letter ID Stanine'!$A$2:$B$56,2))</f>
        <v> </v>
      </c>
      <c r="Y106" s="56"/>
      <c r="Z106" s="59"/>
      <c r="AA106" s="304" t="str">
        <f>IF($Z106=0," ",VLOOKUP($Z106,'Letter ID Stanine'!$A$2:$B$56,2))</f>
        <v> </v>
      </c>
      <c r="AB106" s="56"/>
      <c r="AC106" s="223"/>
      <c r="AD106" s="328">
        <f>IF($AC106=0,0,VLOOKUP($AC106,'CAP Stanine'!$A$2:$B$56,2))</f>
        <v>0</v>
      </c>
      <c r="AE106" s="101"/>
      <c r="AF106" s="101"/>
      <c r="AG106" s="169"/>
      <c r="AH106" s="168"/>
      <c r="AI106" s="168"/>
      <c r="AJ106" s="168"/>
      <c r="AK106" s="168"/>
      <c r="AL106" s="246"/>
      <c r="AM106" s="246"/>
      <c r="AN106" s="168"/>
      <c r="AO106" s="168"/>
      <c r="AP106" s="246"/>
      <c r="AQ106" s="246"/>
      <c r="AR106" s="169"/>
      <c r="AS106" s="303">
        <f t="shared" si="24"/>
        <v>5</v>
      </c>
      <c r="AT106" s="246"/>
      <c r="AU106" s="303">
        <f t="shared" si="24"/>
        <v>5</v>
      </c>
      <c r="AV106" s="246"/>
      <c r="AW106" s="303">
        <f t="shared" si="17"/>
        <v>5</v>
      </c>
      <c r="AX106" s="246"/>
      <c r="AY106" s="303">
        <f t="shared" si="18"/>
        <v>5</v>
      </c>
      <c r="AZ106" s="169"/>
      <c r="BA106" s="303">
        <f t="shared" si="19"/>
        <v>5</v>
      </c>
      <c r="BB106" s="246"/>
      <c r="BC106" s="303">
        <f t="shared" si="20"/>
        <v>5</v>
      </c>
      <c r="BD106" s="246"/>
      <c r="BE106" s="303">
        <f t="shared" si="21"/>
        <v>5</v>
      </c>
      <c r="BF106" s="246"/>
      <c r="BG106" s="303">
        <f t="shared" si="22"/>
        <v>5</v>
      </c>
      <c r="BH106" s="292"/>
      <c r="BI106" s="55"/>
      <c r="BJ106" s="167" t="str">
        <f>IF(BI106=0," ",IF($I106="F",VLOOKUP(BI106,'BURT-Word-Age-Bands'!$A$1:$H$82,4),VLOOKUP(BI106,'BURT-Word-Age-Bands'!$A$1:$H$82,7)))</f>
        <v> </v>
      </c>
      <c r="BK106" s="59"/>
      <c r="BL106" s="167" t="str">
        <f>IF(BK106=0," ",IF($I106="F",VLOOKUP(BK106,'BURT-Word-Age-Bands'!$A$1:$H$82,4),VLOOKUP(BK106,'BURT-Word-Age-Bands'!$A$1:$H$82,7)))</f>
        <v> </v>
      </c>
      <c r="BM106" s="59"/>
      <c r="BN106" s="167" t="str">
        <f>IF(BM106=0," ",IF($I106="F",VLOOKUP(BM106,'BURT-Word-Age-Bands'!$A$1:$H$82,4),VLOOKUP(BM106,'BURT-Word-Age-Bands'!$A$1:$H$82,7)))</f>
        <v> </v>
      </c>
      <c r="BO106" s="59"/>
      <c r="BP106" s="167" t="str">
        <f>IF(BO106=0," ",IF($I106="F",VLOOKUP(BO106,'BURT-Word-Age-Bands'!$A$1:$H$82,4),VLOOKUP(BO106,'BURT-Word-Age-Bands'!$A$1:$H$82,7)))</f>
        <v> </v>
      </c>
      <c r="BQ106" s="223"/>
      <c r="BR106" s="226"/>
      <c r="BS106" s="223"/>
      <c r="BT106" s="226"/>
      <c r="BU106" s="187"/>
      <c r="BV106" s="116"/>
      <c r="BW106" s="168"/>
      <c r="BX106" s="56"/>
      <c r="BY106" s="55"/>
      <c r="BZ106" s="59"/>
      <c r="CA106" s="59"/>
      <c r="CB106" s="324"/>
      <c r="CC106" s="59"/>
      <c r="CD106" s="59"/>
      <c r="CE106" s="59"/>
      <c r="CF106" s="59"/>
      <c r="CG106" s="59"/>
      <c r="CH106" s="59"/>
      <c r="CI106" s="59"/>
      <c r="CJ106" s="328"/>
    </row>
    <row r="107" spans="1:88" ht="12.75" customHeight="1">
      <c r="A107" s="262"/>
      <c r="B107" s="95">
        <v>97</v>
      </c>
      <c r="C107" s="90"/>
      <c r="D107" s="90"/>
      <c r="E107" s="90"/>
      <c r="F107" s="96"/>
      <c r="G107" s="96">
        <f ca="1" t="shared" si="23"/>
        <v>38405.922545023146</v>
      </c>
      <c r="H107" s="90"/>
      <c r="I107" s="90"/>
      <c r="J107" s="273"/>
      <c r="K107" s="273"/>
      <c r="L107" s="94" t="str">
        <f t="shared" si="15"/>
        <v> </v>
      </c>
      <c r="M107" s="94">
        <f t="shared" si="16"/>
        <v>38405.922545023146</v>
      </c>
      <c r="N107" s="55"/>
      <c r="O107" s="304" t="str">
        <f>IF($N107=0," ",VLOOKUP($N107,'Letter ID Stanine'!$A$2:$B$56,2))</f>
        <v> </v>
      </c>
      <c r="P107" s="56"/>
      <c r="Q107" s="302"/>
      <c r="R107" s="304" t="str">
        <f>IF($Q107=0," ",VLOOKUP($Q107,'Letter ID Stanine'!$A$2:$B$56,2))</f>
        <v> </v>
      </c>
      <c r="S107" s="56"/>
      <c r="T107" s="59"/>
      <c r="U107" s="304" t="str">
        <f>IF($T107=0," ",VLOOKUP($T107,'Letter ID Stanine'!$A$2:$B$56,2))</f>
        <v> </v>
      </c>
      <c r="V107" s="56"/>
      <c r="W107" s="59"/>
      <c r="X107" s="304" t="str">
        <f>IF($W107=0," ",VLOOKUP($W107,'Letter ID Stanine'!$A$2:$B$56,2))</f>
        <v> </v>
      </c>
      <c r="Y107" s="56"/>
      <c r="Z107" s="59"/>
      <c r="AA107" s="304" t="str">
        <f>IF($Z107=0," ",VLOOKUP($Z107,'Letter ID Stanine'!$A$2:$B$56,2))</f>
        <v> </v>
      </c>
      <c r="AB107" s="56"/>
      <c r="AC107" s="223"/>
      <c r="AD107" s="328">
        <f>IF($AC107=0,0,VLOOKUP($AC107,'CAP Stanine'!$A$2:$B$56,2))</f>
        <v>0</v>
      </c>
      <c r="AE107" s="101"/>
      <c r="AF107" s="101"/>
      <c r="AG107" s="169"/>
      <c r="AH107" s="168"/>
      <c r="AI107" s="168"/>
      <c r="AJ107" s="168"/>
      <c r="AK107" s="168"/>
      <c r="AL107" s="246"/>
      <c r="AM107" s="246"/>
      <c r="AN107" s="168"/>
      <c r="AO107" s="168"/>
      <c r="AP107" s="246"/>
      <c r="AQ107" s="246"/>
      <c r="AR107" s="169"/>
      <c r="AS107" s="303">
        <f t="shared" si="24"/>
        <v>5</v>
      </c>
      <c r="AT107" s="246"/>
      <c r="AU107" s="303">
        <f t="shared" si="24"/>
        <v>5</v>
      </c>
      <c r="AV107" s="246"/>
      <c r="AW107" s="303">
        <f>AV107/10+5</f>
        <v>5</v>
      </c>
      <c r="AX107" s="246"/>
      <c r="AY107" s="303">
        <f>AX107/10+5</f>
        <v>5</v>
      </c>
      <c r="AZ107" s="169"/>
      <c r="BA107" s="303">
        <f>AZ107/10+5</f>
        <v>5</v>
      </c>
      <c r="BB107" s="246"/>
      <c r="BC107" s="303">
        <f>BB107/10+5</f>
        <v>5</v>
      </c>
      <c r="BD107" s="246"/>
      <c r="BE107" s="303">
        <f>BD107/10+5</f>
        <v>5</v>
      </c>
      <c r="BF107" s="246"/>
      <c r="BG107" s="303">
        <f>BF107/10+5</f>
        <v>5</v>
      </c>
      <c r="BH107" s="292"/>
      <c r="BI107" s="55"/>
      <c r="BJ107" s="167" t="str">
        <f>IF(BI107=0," ",IF($I107="F",VLOOKUP(BI107,'BURT-Word-Age-Bands'!$A$1:$H$82,4),VLOOKUP(BI107,'BURT-Word-Age-Bands'!$A$1:$H$82,7)))</f>
        <v> </v>
      </c>
      <c r="BK107" s="59"/>
      <c r="BL107" s="167" t="str">
        <f>IF(BK107=0," ",IF($I107="F",VLOOKUP(BK107,'BURT-Word-Age-Bands'!$A$1:$H$82,4),VLOOKUP(BK107,'BURT-Word-Age-Bands'!$A$1:$H$82,7)))</f>
        <v> </v>
      </c>
      <c r="BM107" s="59"/>
      <c r="BN107" s="167" t="str">
        <f>IF(BM107=0," ",IF($I107="F",VLOOKUP(BM107,'BURT-Word-Age-Bands'!$A$1:$H$82,4),VLOOKUP(BM107,'BURT-Word-Age-Bands'!$A$1:$H$82,7)))</f>
        <v> </v>
      </c>
      <c r="BO107" s="59"/>
      <c r="BP107" s="167" t="str">
        <f>IF(BO107=0," ",IF($I107="F",VLOOKUP(BO107,'BURT-Word-Age-Bands'!$A$1:$H$82,4),VLOOKUP(BO107,'BURT-Word-Age-Bands'!$A$1:$H$82,7)))</f>
        <v> </v>
      </c>
      <c r="BQ107" s="223"/>
      <c r="BR107" s="226"/>
      <c r="BS107" s="223"/>
      <c r="BT107" s="226"/>
      <c r="BU107" s="187"/>
      <c r="BV107" s="116"/>
      <c r="BW107" s="168"/>
      <c r="BX107" s="56"/>
      <c r="BY107" s="55"/>
      <c r="BZ107" s="59"/>
      <c r="CA107" s="59"/>
      <c r="CB107" s="324"/>
      <c r="CC107" s="59"/>
      <c r="CD107" s="59"/>
      <c r="CE107" s="59"/>
      <c r="CF107" s="59"/>
      <c r="CG107" s="59"/>
      <c r="CH107" s="59"/>
      <c r="CI107" s="59"/>
      <c r="CJ107" s="328"/>
    </row>
    <row r="108" spans="1:88" ht="12.75" customHeight="1">
      <c r="A108" s="262"/>
      <c r="B108" s="95">
        <v>98</v>
      </c>
      <c r="C108" s="90"/>
      <c r="D108" s="90"/>
      <c r="E108" s="90"/>
      <c r="F108" s="96"/>
      <c r="G108" s="96">
        <f ca="1" t="shared" si="23"/>
        <v>38405.922545023146</v>
      </c>
      <c r="H108" s="90"/>
      <c r="I108" s="90"/>
      <c r="J108" s="273"/>
      <c r="K108" s="273"/>
      <c r="L108" s="94" t="str">
        <f t="shared" si="15"/>
        <v> </v>
      </c>
      <c r="M108" s="94">
        <f t="shared" si="16"/>
        <v>38405.922545023146</v>
      </c>
      <c r="N108" s="55"/>
      <c r="O108" s="304" t="str">
        <f>IF($N108=0," ",VLOOKUP($N108,'Letter ID Stanine'!$A$2:$B$56,2))</f>
        <v> </v>
      </c>
      <c r="P108" s="56"/>
      <c r="Q108" s="302"/>
      <c r="R108" s="304" t="str">
        <f>IF($Q108=0," ",VLOOKUP($Q108,'Letter ID Stanine'!$A$2:$B$56,2))</f>
        <v> </v>
      </c>
      <c r="S108" s="56"/>
      <c r="T108" s="59"/>
      <c r="U108" s="304" t="str">
        <f>IF($T108=0," ",VLOOKUP($T108,'Letter ID Stanine'!$A$2:$B$56,2))</f>
        <v> </v>
      </c>
      <c r="V108" s="56"/>
      <c r="W108" s="59"/>
      <c r="X108" s="304" t="str">
        <f>IF($W108=0," ",VLOOKUP($W108,'Letter ID Stanine'!$A$2:$B$56,2))</f>
        <v> </v>
      </c>
      <c r="Y108" s="56"/>
      <c r="Z108" s="59"/>
      <c r="AA108" s="304" t="str">
        <f>IF($Z108=0," ",VLOOKUP($Z108,'Letter ID Stanine'!$A$2:$B$56,2))</f>
        <v> </v>
      </c>
      <c r="AB108" s="56"/>
      <c r="AC108" s="223"/>
      <c r="AD108" s="328">
        <f>IF($AC108=0,0,VLOOKUP($AC108,'CAP Stanine'!$A$2:$B$56,2))</f>
        <v>0</v>
      </c>
      <c r="AE108" s="101"/>
      <c r="AF108" s="101"/>
      <c r="AG108" s="169"/>
      <c r="AH108" s="168"/>
      <c r="AI108" s="168"/>
      <c r="AJ108" s="168"/>
      <c r="AK108" s="168"/>
      <c r="AL108" s="246"/>
      <c r="AM108" s="246"/>
      <c r="AN108" s="168"/>
      <c r="AO108" s="168"/>
      <c r="AP108" s="246"/>
      <c r="AQ108" s="246"/>
      <c r="AR108" s="169"/>
      <c r="AS108" s="303">
        <f t="shared" si="24"/>
        <v>5</v>
      </c>
      <c r="AT108" s="246"/>
      <c r="AU108" s="303">
        <f t="shared" si="24"/>
        <v>5</v>
      </c>
      <c r="AV108" s="246"/>
      <c r="AW108" s="303">
        <f>AV108/10+5</f>
        <v>5</v>
      </c>
      <c r="AX108" s="246"/>
      <c r="AY108" s="303">
        <f>AX108/10+5</f>
        <v>5</v>
      </c>
      <c r="AZ108" s="169"/>
      <c r="BA108" s="303">
        <f>AZ108/10+5</f>
        <v>5</v>
      </c>
      <c r="BB108" s="246"/>
      <c r="BC108" s="303">
        <f>BB108/10+5</f>
        <v>5</v>
      </c>
      <c r="BD108" s="246"/>
      <c r="BE108" s="303">
        <f>BD108/10+5</f>
        <v>5</v>
      </c>
      <c r="BF108" s="246"/>
      <c r="BG108" s="303">
        <f>BF108/10+5</f>
        <v>5</v>
      </c>
      <c r="BH108" s="292"/>
      <c r="BI108" s="55"/>
      <c r="BJ108" s="167" t="str">
        <f>IF(BI108=0," ",IF($I108="F",VLOOKUP(BI108,'BURT-Word-Age-Bands'!$A$1:$H$82,4),VLOOKUP(BI108,'BURT-Word-Age-Bands'!$A$1:$H$82,7)))</f>
        <v> </v>
      </c>
      <c r="BK108" s="59"/>
      <c r="BL108" s="167" t="str">
        <f>IF(BK108=0," ",IF($I108="F",VLOOKUP(BK108,'BURT-Word-Age-Bands'!$A$1:$H$82,4),VLOOKUP(BK108,'BURT-Word-Age-Bands'!$A$1:$H$82,7)))</f>
        <v> </v>
      </c>
      <c r="BM108" s="59"/>
      <c r="BN108" s="167" t="str">
        <f>IF(BM108=0," ",IF($I108="F",VLOOKUP(BM108,'BURT-Word-Age-Bands'!$A$1:$H$82,4),VLOOKUP(BM108,'BURT-Word-Age-Bands'!$A$1:$H$82,7)))</f>
        <v> </v>
      </c>
      <c r="BO108" s="59"/>
      <c r="BP108" s="167" t="str">
        <f>IF(BO108=0," ",IF($I108="F",VLOOKUP(BO108,'BURT-Word-Age-Bands'!$A$1:$H$82,4),VLOOKUP(BO108,'BURT-Word-Age-Bands'!$A$1:$H$82,7)))</f>
        <v> </v>
      </c>
      <c r="BQ108" s="223"/>
      <c r="BR108" s="226"/>
      <c r="BS108" s="223"/>
      <c r="BT108" s="226"/>
      <c r="BU108" s="187"/>
      <c r="BV108" s="116"/>
      <c r="BW108" s="168"/>
      <c r="BX108" s="56"/>
      <c r="BY108" s="55"/>
      <c r="BZ108" s="59"/>
      <c r="CA108" s="59"/>
      <c r="CB108" s="324"/>
      <c r="CC108" s="59"/>
      <c r="CD108" s="59"/>
      <c r="CE108" s="59"/>
      <c r="CF108" s="59"/>
      <c r="CG108" s="59"/>
      <c r="CH108" s="59"/>
      <c r="CI108" s="59"/>
      <c r="CJ108" s="328"/>
    </row>
    <row r="109" spans="1:88" ht="12.75" customHeight="1">
      <c r="A109" s="262"/>
      <c r="B109" s="95">
        <v>99</v>
      </c>
      <c r="C109" s="90"/>
      <c r="D109" s="90"/>
      <c r="E109" s="90"/>
      <c r="F109" s="96"/>
      <c r="G109" s="96">
        <f ca="1" t="shared" si="23"/>
        <v>38405.922545023146</v>
      </c>
      <c r="H109" s="90"/>
      <c r="I109" s="90"/>
      <c r="J109" s="88"/>
      <c r="K109" s="91"/>
      <c r="L109" s="94" t="str">
        <f t="shared" si="15"/>
        <v> </v>
      </c>
      <c r="M109" s="94">
        <f t="shared" si="16"/>
        <v>38405.922545023146</v>
      </c>
      <c r="N109" s="55"/>
      <c r="O109" s="304" t="str">
        <f>IF($N109=0," ",VLOOKUP($N109,'Letter ID Stanine'!$A$2:$B$56,2))</f>
        <v> </v>
      </c>
      <c r="P109" s="56"/>
      <c r="Q109" s="302"/>
      <c r="R109" s="304" t="str">
        <f>IF($Q109=0," ",VLOOKUP($Q109,'Letter ID Stanine'!$A$2:$B$56,2))</f>
        <v> </v>
      </c>
      <c r="S109" s="56"/>
      <c r="T109" s="59"/>
      <c r="U109" s="304" t="str">
        <f>IF($T109=0," ",VLOOKUP($T109,'Letter ID Stanine'!$A$2:$B$56,2))</f>
        <v> </v>
      </c>
      <c r="V109" s="56"/>
      <c r="W109" s="59"/>
      <c r="X109" s="304" t="str">
        <f>IF($W109=0," ",VLOOKUP($W109,'Letter ID Stanine'!$A$2:$B$56,2))</f>
        <v> </v>
      </c>
      <c r="Y109" s="56"/>
      <c r="Z109" s="59"/>
      <c r="AA109" s="304" t="str">
        <f>IF($Z109=0," ",VLOOKUP($Z109,'Letter ID Stanine'!$A$2:$B$56,2))</f>
        <v> </v>
      </c>
      <c r="AB109" s="56"/>
      <c r="AC109" s="223"/>
      <c r="AD109" s="328">
        <f>IF($AC109=0,0,VLOOKUP($AC109,'CAP Stanine'!$A$2:$B$56,2))</f>
        <v>0</v>
      </c>
      <c r="AE109" s="101"/>
      <c r="AF109" s="101"/>
      <c r="AG109" s="169"/>
      <c r="AH109" s="168"/>
      <c r="AI109" s="168"/>
      <c r="AJ109" s="168"/>
      <c r="AK109" s="168"/>
      <c r="AL109" s="246"/>
      <c r="AM109" s="246"/>
      <c r="AN109" s="168"/>
      <c r="AO109" s="168"/>
      <c r="AP109" s="246"/>
      <c r="AQ109" s="246"/>
      <c r="AR109" s="169"/>
      <c r="AS109" s="303">
        <f t="shared" si="24"/>
        <v>5</v>
      </c>
      <c r="AT109" s="246"/>
      <c r="AU109" s="303">
        <f t="shared" si="24"/>
        <v>5</v>
      </c>
      <c r="AV109" s="246"/>
      <c r="AW109" s="303">
        <f>AV109/10+5</f>
        <v>5</v>
      </c>
      <c r="AX109" s="246"/>
      <c r="AY109" s="303">
        <f>AX109/10+5</f>
        <v>5</v>
      </c>
      <c r="AZ109" s="169"/>
      <c r="BA109" s="303">
        <f>AZ109/10+5</f>
        <v>5</v>
      </c>
      <c r="BB109" s="246"/>
      <c r="BC109" s="303">
        <f>BB109/10+5</f>
        <v>5</v>
      </c>
      <c r="BD109" s="246"/>
      <c r="BE109" s="303">
        <f>BD109/10+5</f>
        <v>5</v>
      </c>
      <c r="BF109" s="246"/>
      <c r="BG109" s="303">
        <f>BF109/10+5</f>
        <v>5</v>
      </c>
      <c r="BH109" s="292"/>
      <c r="BI109" s="55"/>
      <c r="BJ109" s="167" t="str">
        <f>IF(BI109=0," ",IF($I109="F",VLOOKUP(BI109,'BURT-Word-Age-Bands'!$A$1:$H$82,4),VLOOKUP(BI109,'BURT-Word-Age-Bands'!$A$1:$H$82,7)))</f>
        <v> </v>
      </c>
      <c r="BK109" s="59"/>
      <c r="BL109" s="167" t="str">
        <f>IF(BK109=0," ",IF($I109="F",VLOOKUP(BK109,'BURT-Word-Age-Bands'!$A$1:$H$82,4),VLOOKUP(BK109,'BURT-Word-Age-Bands'!$A$1:$H$82,7)))</f>
        <v> </v>
      </c>
      <c r="BM109" s="59"/>
      <c r="BN109" s="167" t="str">
        <f>IF(BM109=0," ",IF($I109="F",VLOOKUP(BM109,'BURT-Word-Age-Bands'!$A$1:$H$82,4),VLOOKUP(BM109,'BURT-Word-Age-Bands'!$A$1:$H$82,7)))</f>
        <v> </v>
      </c>
      <c r="BO109" s="59"/>
      <c r="BP109" s="167" t="str">
        <f>IF(BO109=0," ",IF($I109="F",VLOOKUP(BO109,'BURT-Word-Age-Bands'!$A$1:$H$82,4),VLOOKUP(BO109,'BURT-Word-Age-Bands'!$A$1:$H$82,7)))</f>
        <v> </v>
      </c>
      <c r="BQ109" s="223"/>
      <c r="BR109" s="226"/>
      <c r="BS109" s="223"/>
      <c r="BT109" s="226"/>
      <c r="BU109" s="187"/>
      <c r="BV109" s="116"/>
      <c r="BW109" s="168"/>
      <c r="BX109" s="56"/>
      <c r="BY109" s="55"/>
      <c r="BZ109" s="59"/>
      <c r="CA109" s="59"/>
      <c r="CB109" s="324"/>
      <c r="CC109" s="59"/>
      <c r="CD109" s="59"/>
      <c r="CE109" s="59"/>
      <c r="CF109" s="59"/>
      <c r="CG109" s="59"/>
      <c r="CH109" s="59"/>
      <c r="CI109" s="59"/>
      <c r="CJ109" s="328"/>
    </row>
    <row r="110" spans="1:88" ht="12.75" customHeight="1">
      <c r="A110" s="262"/>
      <c r="B110" s="95">
        <v>100</v>
      </c>
      <c r="C110" s="90"/>
      <c r="D110" s="90"/>
      <c r="E110" s="90"/>
      <c r="F110" s="96"/>
      <c r="G110" s="96">
        <f ca="1" t="shared" si="23"/>
        <v>38405.922545023146</v>
      </c>
      <c r="H110" s="90"/>
      <c r="I110" s="90"/>
      <c r="J110" s="88"/>
      <c r="K110" s="91"/>
      <c r="L110" s="94" t="str">
        <f t="shared" si="15"/>
        <v> </v>
      </c>
      <c r="M110" s="94">
        <f t="shared" si="16"/>
        <v>38405.922545023146</v>
      </c>
      <c r="N110" s="55"/>
      <c r="O110" s="304" t="str">
        <f>IF($N110=0," ",VLOOKUP($N110,'Letter ID Stanine'!$A$2:$B$56,2))</f>
        <v> </v>
      </c>
      <c r="P110" s="56"/>
      <c r="Q110" s="302"/>
      <c r="R110" s="304" t="str">
        <f>IF($Q110=0," ",VLOOKUP($Q110,'Letter ID Stanine'!$A$2:$B$56,2))</f>
        <v> </v>
      </c>
      <c r="S110" s="56"/>
      <c r="T110" s="59"/>
      <c r="U110" s="304" t="str">
        <f>IF($T110=0," ",VLOOKUP($T110,'Letter ID Stanine'!$A$2:$B$56,2))</f>
        <v> </v>
      </c>
      <c r="V110" s="56"/>
      <c r="W110" s="59"/>
      <c r="X110" s="304" t="str">
        <f>IF($W110=0," ",VLOOKUP($W110,'Letter ID Stanine'!$A$2:$B$56,2))</f>
        <v> </v>
      </c>
      <c r="Y110" s="56"/>
      <c r="Z110" s="59"/>
      <c r="AA110" s="304" t="str">
        <f>IF($Z110=0," ",VLOOKUP($Z110,'Letter ID Stanine'!$A$2:$B$56,2))</f>
        <v> </v>
      </c>
      <c r="AB110" s="56"/>
      <c r="AC110" s="223"/>
      <c r="AD110" s="328">
        <f>IF($AC110=0,0,VLOOKUP($AC110,'CAP Stanine'!$A$2:$B$56,2))</f>
        <v>0</v>
      </c>
      <c r="AE110" s="101"/>
      <c r="AF110" s="101"/>
      <c r="AG110" s="169"/>
      <c r="AH110" s="168"/>
      <c r="AI110" s="168"/>
      <c r="AJ110" s="168"/>
      <c r="AK110" s="168"/>
      <c r="AL110" s="246"/>
      <c r="AM110" s="246"/>
      <c r="AN110" s="168"/>
      <c r="AO110" s="168"/>
      <c r="AP110" s="246"/>
      <c r="AQ110" s="246"/>
      <c r="AR110" s="169"/>
      <c r="AS110" s="303">
        <f t="shared" si="24"/>
        <v>5</v>
      </c>
      <c r="AT110" s="246"/>
      <c r="AU110" s="303">
        <f t="shared" si="24"/>
        <v>5</v>
      </c>
      <c r="AV110" s="246"/>
      <c r="AW110" s="303">
        <f>AV110/10+5</f>
        <v>5</v>
      </c>
      <c r="AX110" s="246"/>
      <c r="AY110" s="303">
        <f>AX110/10+5</f>
        <v>5</v>
      </c>
      <c r="AZ110" s="169"/>
      <c r="BA110" s="303">
        <f>AZ110/10+5</f>
        <v>5</v>
      </c>
      <c r="BB110" s="246"/>
      <c r="BC110" s="303">
        <f>BB110/10+5</f>
        <v>5</v>
      </c>
      <c r="BD110" s="246"/>
      <c r="BE110" s="303">
        <f>BD110/10+5</f>
        <v>5</v>
      </c>
      <c r="BF110" s="246"/>
      <c r="BG110" s="303">
        <f>BF110/10+5</f>
        <v>5</v>
      </c>
      <c r="BH110" s="292"/>
      <c r="BI110" s="55"/>
      <c r="BJ110" s="167" t="str">
        <f>IF(BI110=0," ",IF($I110="F",VLOOKUP(BI110,'BURT-Word-Age-Bands'!$A$1:$H$82,4),VLOOKUP(BI110,'BURT-Word-Age-Bands'!$A$1:$H$82,7)))</f>
        <v> </v>
      </c>
      <c r="BK110" s="59"/>
      <c r="BL110" s="167" t="str">
        <f>IF(BK110=0," ",IF($I110="F",VLOOKUP(BK110,'BURT-Word-Age-Bands'!$A$1:$H$82,4),VLOOKUP(BK110,'BURT-Word-Age-Bands'!$A$1:$H$82,7)))</f>
        <v> </v>
      </c>
      <c r="BM110" s="59"/>
      <c r="BN110" s="167" t="str">
        <f>IF(BM110=0," ",IF($I110="F",VLOOKUP(BM110,'BURT-Word-Age-Bands'!$A$1:$H$82,4),VLOOKUP(BM110,'BURT-Word-Age-Bands'!$A$1:$H$82,7)))</f>
        <v> </v>
      </c>
      <c r="BO110" s="59"/>
      <c r="BP110" s="167" t="str">
        <f>IF(BO110=0," ",IF($I110="F",VLOOKUP(BO110,'BURT-Word-Age-Bands'!$A$1:$H$82,4),VLOOKUP(BO110,'BURT-Word-Age-Bands'!$A$1:$H$82,7)))</f>
        <v> </v>
      </c>
      <c r="BQ110" s="223"/>
      <c r="BR110" s="226"/>
      <c r="BS110" s="223"/>
      <c r="BT110" s="226"/>
      <c r="BU110" s="187"/>
      <c r="BV110" s="116"/>
      <c r="BW110" s="168"/>
      <c r="BX110" s="56"/>
      <c r="BY110" s="55"/>
      <c r="BZ110" s="59"/>
      <c r="CA110" s="59"/>
      <c r="CB110" s="324"/>
      <c r="CC110" s="59"/>
      <c r="CD110" s="59"/>
      <c r="CE110" s="59"/>
      <c r="CF110" s="59"/>
      <c r="CG110" s="59"/>
      <c r="CH110" s="59"/>
      <c r="CI110" s="59"/>
      <c r="CJ110" s="328"/>
    </row>
    <row r="111" spans="1:88" ht="12.75" customHeight="1">
      <c r="A111" s="262"/>
      <c r="B111" s="95">
        <v>101</v>
      </c>
      <c r="C111" s="90"/>
      <c r="D111" s="90"/>
      <c r="E111" s="90"/>
      <c r="F111" s="96"/>
      <c r="G111" s="96">
        <f ca="1" t="shared" si="23"/>
        <v>38405.922545023146</v>
      </c>
      <c r="H111" s="90"/>
      <c r="I111" s="90"/>
      <c r="J111" s="88"/>
      <c r="K111" s="91"/>
      <c r="L111" s="94" t="str">
        <f t="shared" si="15"/>
        <v> </v>
      </c>
      <c r="M111" s="94">
        <f t="shared" si="16"/>
        <v>38405.922545023146</v>
      </c>
      <c r="N111" s="55"/>
      <c r="O111" s="304" t="str">
        <f>IF($N111=0," ",VLOOKUP($N111,'Letter ID Stanine'!$A$2:$B$56,2))</f>
        <v> </v>
      </c>
      <c r="P111" s="56"/>
      <c r="Q111" s="302"/>
      <c r="R111" s="304" t="str">
        <f>IF($Q111=0," ",VLOOKUP($Q111,'Letter ID Stanine'!$A$2:$B$56,2))</f>
        <v> </v>
      </c>
      <c r="S111" s="56"/>
      <c r="T111" s="59"/>
      <c r="U111" s="304" t="str">
        <f>IF($T111=0," ",VLOOKUP($T111,'Letter ID Stanine'!$A$2:$B$56,2))</f>
        <v> </v>
      </c>
      <c r="V111" s="56"/>
      <c r="W111" s="59"/>
      <c r="X111" s="304" t="str">
        <f>IF($W111=0," ",VLOOKUP($W111,'Letter ID Stanine'!$A$2:$B$56,2))</f>
        <v> </v>
      </c>
      <c r="Y111" s="56"/>
      <c r="Z111" s="59"/>
      <c r="AA111" s="304" t="str">
        <f>IF($Z111=0," ",VLOOKUP($Z111,'Letter ID Stanine'!$A$2:$B$56,2))</f>
        <v> </v>
      </c>
      <c r="AB111" s="56"/>
      <c r="AC111" s="223"/>
      <c r="AD111" s="328">
        <f>IF($AC111=0,0,VLOOKUP($AC111,'CAP Stanine'!$A$2:$B$56,2))</f>
        <v>0</v>
      </c>
      <c r="AE111" s="101"/>
      <c r="AF111" s="101"/>
      <c r="AG111" s="169"/>
      <c r="AH111" s="168"/>
      <c r="AI111" s="168"/>
      <c r="AJ111" s="168"/>
      <c r="AK111" s="168"/>
      <c r="AL111" s="246"/>
      <c r="AM111" s="246"/>
      <c r="AN111" s="168"/>
      <c r="AO111" s="168"/>
      <c r="AP111" s="246"/>
      <c r="AQ111" s="246"/>
      <c r="AR111" s="169"/>
      <c r="AS111" s="303">
        <f t="shared" si="24"/>
        <v>5</v>
      </c>
      <c r="AT111" s="246"/>
      <c r="AU111" s="303">
        <f t="shared" si="24"/>
        <v>5</v>
      </c>
      <c r="AV111" s="246"/>
      <c r="AW111" s="303">
        <f>AV111/10+5</f>
        <v>5</v>
      </c>
      <c r="AX111" s="246"/>
      <c r="AY111" s="303">
        <f>AX111/10+5</f>
        <v>5</v>
      </c>
      <c r="AZ111" s="169"/>
      <c r="BA111" s="303">
        <f>AZ111/10+5</f>
        <v>5</v>
      </c>
      <c r="BB111" s="246"/>
      <c r="BC111" s="303">
        <f>BB111/10+5</f>
        <v>5</v>
      </c>
      <c r="BD111" s="246"/>
      <c r="BE111" s="303">
        <f>BD111/10+5</f>
        <v>5</v>
      </c>
      <c r="BF111" s="246"/>
      <c r="BG111" s="303">
        <f>BF111/10+5</f>
        <v>5</v>
      </c>
      <c r="BH111" s="294"/>
      <c r="BI111" s="55"/>
      <c r="BJ111" s="167" t="str">
        <f>IF(BI111=0," ",IF($I111="F",VLOOKUP(BI111,'BURT-Word-Age-Bands'!$A$1:$H$82,4),VLOOKUP(BI111,'BURT-Word-Age-Bands'!$A$1:$H$82,7)))</f>
        <v> </v>
      </c>
      <c r="BK111" s="59"/>
      <c r="BL111" s="167" t="str">
        <f>IF(BK111=0," ",IF($I111="F",VLOOKUP(BK111,'BURT-Word-Age-Bands'!$A$1:$H$82,4),VLOOKUP(BK111,'BURT-Word-Age-Bands'!$A$1:$H$82,7)))</f>
        <v> </v>
      </c>
      <c r="BM111" s="59"/>
      <c r="BN111" s="167" t="str">
        <f>IF(BM111=0," ",IF($I111="F",VLOOKUP(BM111,'BURT-Word-Age-Bands'!$A$1:$H$82,4),VLOOKUP(BM111,'BURT-Word-Age-Bands'!$A$1:$H$82,7)))</f>
        <v> </v>
      </c>
      <c r="BO111" s="59"/>
      <c r="BP111" s="167" t="str">
        <f>IF(BO111=0," ",IF($I111="F",VLOOKUP(BO111,'BURT-Word-Age-Bands'!$A$1:$H$82,4),VLOOKUP(BO111,'BURT-Word-Age-Bands'!$A$1:$H$82,7)))</f>
        <v> </v>
      </c>
      <c r="BQ111" s="223"/>
      <c r="BR111" s="226"/>
      <c r="BS111" s="223"/>
      <c r="BT111" s="226"/>
      <c r="BU111" s="187"/>
      <c r="BV111" s="116"/>
      <c r="BW111" s="168"/>
      <c r="BX111" s="56"/>
      <c r="BY111" s="55"/>
      <c r="BZ111" s="59"/>
      <c r="CA111" s="59"/>
      <c r="CB111" s="324"/>
      <c r="CC111" s="59"/>
      <c r="CD111" s="59"/>
      <c r="CE111" s="59"/>
      <c r="CF111" s="59"/>
      <c r="CG111" s="59"/>
      <c r="CH111" s="59"/>
      <c r="CI111" s="59"/>
      <c r="CJ111" s="328"/>
    </row>
    <row r="112" spans="2:88" s="179" customFormat="1" ht="12.75">
      <c r="B112" s="18"/>
      <c r="C112" s="18"/>
      <c r="D112" s="18"/>
      <c r="E112" s="18"/>
      <c r="F112" s="19"/>
      <c r="G112" s="19"/>
      <c r="H112" s="18"/>
      <c r="I112" s="18"/>
      <c r="J112" s="18"/>
      <c r="K112" s="18"/>
      <c r="L112" s="20"/>
      <c r="M112" s="20"/>
      <c r="N112" s="217"/>
      <c r="O112" s="20"/>
      <c r="P112" s="20"/>
      <c r="Q112" s="60"/>
      <c r="R112" s="20"/>
      <c r="S112" s="20"/>
      <c r="T112" s="60"/>
      <c r="U112" s="20"/>
      <c r="V112" s="20"/>
      <c r="W112" s="60"/>
      <c r="X112" s="20"/>
      <c r="Y112" s="20"/>
      <c r="Z112" s="60"/>
      <c r="AA112" s="20"/>
      <c r="AB112" s="20"/>
      <c r="AC112" s="217"/>
      <c r="AD112" s="329"/>
      <c r="AE112" s="131"/>
      <c r="AF112" s="131"/>
      <c r="AG112" s="124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221"/>
      <c r="AS112" s="22"/>
      <c r="AT112" s="22"/>
      <c r="AU112" s="22"/>
      <c r="AV112" s="22"/>
      <c r="AW112" s="22"/>
      <c r="AX112" s="22"/>
      <c r="AY112" s="22"/>
      <c r="AZ112" s="221"/>
      <c r="BA112" s="22"/>
      <c r="BB112" s="22"/>
      <c r="BC112" s="22"/>
      <c r="BD112" s="22"/>
      <c r="BE112" s="22"/>
      <c r="BF112" s="22"/>
      <c r="BG112" s="22"/>
      <c r="BH112" s="22"/>
      <c r="BI112" s="181"/>
      <c r="BJ112" s="180"/>
      <c r="BK112" s="181"/>
      <c r="BL112" s="180"/>
      <c r="BM112" s="181"/>
      <c r="BN112" s="180"/>
      <c r="BO112" s="181"/>
      <c r="BP112" s="182"/>
      <c r="BQ112" s="217"/>
      <c r="BR112" s="227"/>
      <c r="BS112" s="217"/>
      <c r="BT112" s="227"/>
      <c r="BU112" s="188"/>
      <c r="BV112" s="117"/>
      <c r="BW112" s="20"/>
      <c r="BX112" s="21"/>
      <c r="BY112" s="347"/>
      <c r="BZ112" s="348"/>
      <c r="CA112" s="348"/>
      <c r="CB112" s="64"/>
      <c r="CC112" s="348"/>
      <c r="CD112" s="348"/>
      <c r="CE112" s="348"/>
      <c r="CF112" s="348"/>
      <c r="CG112" s="348"/>
      <c r="CH112" s="348"/>
      <c r="CI112" s="348"/>
      <c r="CJ112" s="332"/>
    </row>
    <row r="113" spans="2:103" s="50" customFormat="1" ht="12.75">
      <c r="B113" s="44" t="s">
        <v>53</v>
      </c>
      <c r="C113" s="45"/>
      <c r="D113" s="45"/>
      <c r="E113" s="45"/>
      <c r="F113" s="46"/>
      <c r="G113" s="46"/>
      <c r="H113" s="45"/>
      <c r="I113" s="45"/>
      <c r="J113" s="44"/>
      <c r="K113" s="45"/>
      <c r="L113" s="47"/>
      <c r="M113" s="47"/>
      <c r="N113" s="218"/>
      <c r="O113" s="47"/>
      <c r="P113" s="47"/>
      <c r="Q113" s="61"/>
      <c r="R113" s="47"/>
      <c r="S113" s="47"/>
      <c r="T113" s="61"/>
      <c r="U113" s="47"/>
      <c r="V113" s="47"/>
      <c r="W113" s="61"/>
      <c r="X113" s="47"/>
      <c r="Y113" s="47"/>
      <c r="Z113" s="61"/>
      <c r="AA113" s="47"/>
      <c r="AB113" s="47"/>
      <c r="AC113" s="218"/>
      <c r="AD113" s="330"/>
      <c r="AE113" s="132"/>
      <c r="AF113" s="132"/>
      <c r="AG113" s="12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220"/>
      <c r="AS113" s="49"/>
      <c r="AT113" s="49"/>
      <c r="AU113" s="49"/>
      <c r="AV113" s="49"/>
      <c r="AW113" s="49"/>
      <c r="AX113" s="49"/>
      <c r="AY113" s="49"/>
      <c r="AZ113" s="220"/>
      <c r="BA113" s="49"/>
      <c r="BB113" s="49"/>
      <c r="BC113" s="49"/>
      <c r="BD113" s="49"/>
      <c r="BE113" s="49"/>
      <c r="BF113" s="49"/>
      <c r="BG113" s="49"/>
      <c r="BH113" s="295"/>
      <c r="BI113" s="157"/>
      <c r="BJ113" s="170"/>
      <c r="BK113" s="171"/>
      <c r="BL113" s="172"/>
      <c r="BM113" s="171"/>
      <c r="BN113" s="172"/>
      <c r="BO113" s="171"/>
      <c r="BP113" s="173"/>
      <c r="BQ113" s="218"/>
      <c r="BR113" s="228"/>
      <c r="BS113" s="218"/>
      <c r="BT113" s="228"/>
      <c r="BU113" s="189"/>
      <c r="BV113" s="118"/>
      <c r="BW113" s="49"/>
      <c r="BX113" s="48"/>
      <c r="BY113" s="349"/>
      <c r="BZ113" s="350"/>
      <c r="CA113" s="350"/>
      <c r="CB113" s="63"/>
      <c r="CC113" s="350"/>
      <c r="CD113" s="350"/>
      <c r="CE113" s="350"/>
      <c r="CF113" s="350"/>
      <c r="CG113" s="350"/>
      <c r="CH113" s="350"/>
      <c r="CI113" s="350"/>
      <c r="CJ113" s="331"/>
      <c r="CK113" s="154"/>
      <c r="CY113" s="154"/>
    </row>
    <row r="114" spans="2:103" s="50" customFormat="1" ht="12.75">
      <c r="B114" s="45"/>
      <c r="D114" s="45"/>
      <c r="E114" s="45"/>
      <c r="F114" s="49"/>
      <c r="G114" s="49"/>
      <c r="H114" s="312"/>
      <c r="I114" s="306"/>
      <c r="J114" s="312"/>
      <c r="K114" s="307"/>
      <c r="L114" s="45"/>
      <c r="M114" s="49"/>
      <c r="N114" s="219" t="s">
        <v>46</v>
      </c>
      <c r="O114" s="51"/>
      <c r="P114" s="57"/>
      <c r="Q114" s="62" t="s">
        <v>46</v>
      </c>
      <c r="R114" s="62"/>
      <c r="S114" s="57"/>
      <c r="T114" s="62" t="s">
        <v>46</v>
      </c>
      <c r="U114" s="62"/>
      <c r="V114" s="57"/>
      <c r="W114" s="62" t="s">
        <v>46</v>
      </c>
      <c r="X114" s="62"/>
      <c r="Y114" s="57"/>
      <c r="Z114" s="62" t="s">
        <v>46</v>
      </c>
      <c r="AA114" s="62"/>
      <c r="AB114" s="57"/>
      <c r="AC114" s="220"/>
      <c r="AD114" s="331"/>
      <c r="AE114" s="66"/>
      <c r="AF114" s="66"/>
      <c r="AG114" s="12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220"/>
      <c r="AS114" s="49"/>
      <c r="AT114" s="49"/>
      <c r="AU114" s="49"/>
      <c r="AV114" s="49"/>
      <c r="AW114" s="49"/>
      <c r="AX114" s="49"/>
      <c r="AY114" s="49"/>
      <c r="AZ114" s="220"/>
      <c r="BA114" s="49"/>
      <c r="BB114" s="49"/>
      <c r="BC114" s="49"/>
      <c r="BD114" s="49"/>
      <c r="BE114" s="49"/>
      <c r="BF114" s="49"/>
      <c r="BG114" s="49"/>
      <c r="BH114" s="295"/>
      <c r="BI114" s="157"/>
      <c r="BJ114" s="170"/>
      <c r="BK114" s="171"/>
      <c r="BL114" s="172"/>
      <c r="BM114" s="171"/>
      <c r="BN114" s="172"/>
      <c r="BO114" s="171"/>
      <c r="BP114" s="173"/>
      <c r="BQ114" s="220"/>
      <c r="BR114" s="229"/>
      <c r="BS114" s="220"/>
      <c r="BT114" s="229"/>
      <c r="BU114" s="189"/>
      <c r="BV114" s="119"/>
      <c r="BW114" s="49"/>
      <c r="BX114" s="49"/>
      <c r="BY114" s="349"/>
      <c r="BZ114" s="350"/>
      <c r="CA114" s="350"/>
      <c r="CB114" s="63"/>
      <c r="CC114" s="350"/>
      <c r="CD114" s="350"/>
      <c r="CE114" s="350"/>
      <c r="CF114" s="350"/>
      <c r="CG114" s="350"/>
      <c r="CH114" s="350"/>
      <c r="CI114" s="350"/>
      <c r="CJ114" s="331"/>
      <c r="CK114" s="154"/>
      <c r="CY114" s="154"/>
    </row>
    <row r="115" spans="2:103" s="50" customFormat="1" ht="12.75">
      <c r="B115" s="45"/>
      <c r="D115" s="45"/>
      <c r="E115" s="45"/>
      <c r="F115" s="49"/>
      <c r="G115" s="49"/>
      <c r="H115" s="312" t="s">
        <v>43</v>
      </c>
      <c r="I115" s="307" t="s">
        <v>37</v>
      </c>
      <c r="J115" s="307" t="s">
        <v>301</v>
      </c>
      <c r="K115" s="307" t="s">
        <v>258</v>
      </c>
      <c r="L115" s="45"/>
      <c r="M115" s="49"/>
      <c r="N115" s="219" t="s">
        <v>48</v>
      </c>
      <c r="O115" s="51"/>
      <c r="P115" s="57" t="s">
        <v>39</v>
      </c>
      <c r="Q115" s="62" t="s">
        <v>48</v>
      </c>
      <c r="R115" s="62"/>
      <c r="S115" s="57" t="s">
        <v>39</v>
      </c>
      <c r="T115" s="62" t="s">
        <v>48</v>
      </c>
      <c r="U115" s="62"/>
      <c r="V115" s="57" t="s">
        <v>39</v>
      </c>
      <c r="W115" s="62" t="s">
        <v>48</v>
      </c>
      <c r="X115" s="62"/>
      <c r="Y115" s="57" t="s">
        <v>39</v>
      </c>
      <c r="Z115" s="62" t="s">
        <v>48</v>
      </c>
      <c r="AA115" s="62"/>
      <c r="AB115" s="57" t="s">
        <v>39</v>
      </c>
      <c r="AC115" s="220"/>
      <c r="AD115" s="331"/>
      <c r="AE115" s="66"/>
      <c r="AF115" s="66"/>
      <c r="AG115" s="12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220"/>
      <c r="AS115" s="49"/>
      <c r="AT115" s="49"/>
      <c r="AU115" s="49"/>
      <c r="AV115" s="49"/>
      <c r="AW115" s="49"/>
      <c r="AX115" s="49"/>
      <c r="AY115" s="49"/>
      <c r="AZ115" s="220"/>
      <c r="BA115" s="49"/>
      <c r="BB115" s="49"/>
      <c r="BC115" s="49"/>
      <c r="BD115" s="49"/>
      <c r="BE115" s="49"/>
      <c r="BF115" s="49"/>
      <c r="BG115" s="49"/>
      <c r="BH115" s="295"/>
      <c r="BI115" s="157"/>
      <c r="BJ115" s="170"/>
      <c r="BK115" s="171"/>
      <c r="BL115" s="172"/>
      <c r="BM115" s="171"/>
      <c r="BN115" s="172"/>
      <c r="BO115" s="171"/>
      <c r="BP115" s="173"/>
      <c r="BQ115" s="220"/>
      <c r="BR115" s="230">
        <v>0</v>
      </c>
      <c r="BS115" s="220"/>
      <c r="BT115" s="230">
        <v>0</v>
      </c>
      <c r="BU115" s="189"/>
      <c r="BV115" s="119"/>
      <c r="BW115" s="49"/>
      <c r="BX115" s="49"/>
      <c r="BY115" s="349"/>
      <c r="BZ115" s="350"/>
      <c r="CA115" s="350"/>
      <c r="CB115" s="63"/>
      <c r="CC115" s="350"/>
      <c r="CD115" s="350"/>
      <c r="CE115" s="350"/>
      <c r="CF115" s="350"/>
      <c r="CG115" s="350"/>
      <c r="CH115" s="350"/>
      <c r="CI115" s="350"/>
      <c r="CJ115" s="331"/>
      <c r="CK115" s="154"/>
      <c r="CY115" s="154"/>
    </row>
    <row r="116" spans="2:103" s="50" customFormat="1" ht="13.5" customHeight="1">
      <c r="B116" s="45"/>
      <c r="D116" s="45"/>
      <c r="E116" s="45"/>
      <c r="F116" s="49"/>
      <c r="G116" s="49"/>
      <c r="H116" s="312" t="s">
        <v>44</v>
      </c>
      <c r="I116" s="307" t="s">
        <v>38</v>
      </c>
      <c r="J116" s="307" t="s">
        <v>41</v>
      </c>
      <c r="K116" s="307" t="s">
        <v>261</v>
      </c>
      <c r="L116" s="45"/>
      <c r="M116" s="49"/>
      <c r="N116" s="219" t="s">
        <v>49</v>
      </c>
      <c r="O116" s="51"/>
      <c r="P116" s="57" t="s">
        <v>4</v>
      </c>
      <c r="Q116" s="62" t="s">
        <v>49</v>
      </c>
      <c r="R116" s="62"/>
      <c r="S116" s="57" t="s">
        <v>4</v>
      </c>
      <c r="T116" s="62" t="s">
        <v>49</v>
      </c>
      <c r="U116" s="62"/>
      <c r="V116" s="57" t="s">
        <v>4</v>
      </c>
      <c r="W116" s="62" t="s">
        <v>49</v>
      </c>
      <c r="X116" s="62"/>
      <c r="Y116" s="57" t="s">
        <v>4</v>
      </c>
      <c r="Z116" s="62" t="s">
        <v>49</v>
      </c>
      <c r="AA116" s="62"/>
      <c r="AB116" s="57" t="s">
        <v>4</v>
      </c>
      <c r="AC116" s="220"/>
      <c r="AD116" s="331"/>
      <c r="AE116" s="66"/>
      <c r="AF116" s="66"/>
      <c r="AG116" s="12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220"/>
      <c r="AS116" s="49"/>
      <c r="AT116" s="49"/>
      <c r="AU116" s="49"/>
      <c r="AV116" s="49"/>
      <c r="AW116" s="49"/>
      <c r="AX116" s="49"/>
      <c r="AY116" s="49"/>
      <c r="AZ116" s="220"/>
      <c r="BA116" s="49"/>
      <c r="BB116" s="49"/>
      <c r="BC116" s="49"/>
      <c r="BD116" s="49"/>
      <c r="BE116" s="49"/>
      <c r="BF116" s="49"/>
      <c r="BG116" s="49"/>
      <c r="BH116" s="295"/>
      <c r="BI116" s="157"/>
      <c r="BJ116" s="170"/>
      <c r="BK116" s="171"/>
      <c r="BL116" s="172"/>
      <c r="BM116" s="171"/>
      <c r="BN116" s="172"/>
      <c r="BO116" s="171"/>
      <c r="BP116" s="173"/>
      <c r="BQ116" s="220"/>
      <c r="BR116" s="231" t="s">
        <v>7</v>
      </c>
      <c r="BS116" s="220"/>
      <c r="BT116" s="231" t="s">
        <v>7</v>
      </c>
      <c r="BU116" s="189"/>
      <c r="BV116" s="119"/>
      <c r="BW116" s="49"/>
      <c r="BX116" s="49"/>
      <c r="BY116" s="349"/>
      <c r="BZ116" s="350"/>
      <c r="CA116" s="350"/>
      <c r="CB116" s="63"/>
      <c r="CC116" s="350"/>
      <c r="CD116" s="350"/>
      <c r="CE116" s="350"/>
      <c r="CF116" s="350"/>
      <c r="CG116" s="350"/>
      <c r="CH116" s="350"/>
      <c r="CI116" s="350"/>
      <c r="CJ116" s="331"/>
      <c r="CK116" s="154"/>
      <c r="CY116" s="154"/>
    </row>
    <row r="117" spans="2:103" s="50" customFormat="1" ht="12.75">
      <c r="B117" s="45"/>
      <c r="D117" s="45"/>
      <c r="E117" s="45"/>
      <c r="F117" s="49"/>
      <c r="G117" s="49"/>
      <c r="H117" s="312" t="s">
        <v>45</v>
      </c>
      <c r="I117" s="51"/>
      <c r="J117" s="307">
        <v>0</v>
      </c>
      <c r="K117" s="307" t="s">
        <v>260</v>
      </c>
      <c r="L117" s="45"/>
      <c r="M117" s="49"/>
      <c r="N117" s="219" t="s">
        <v>50</v>
      </c>
      <c r="O117" s="51"/>
      <c r="P117" s="57" t="s">
        <v>5</v>
      </c>
      <c r="Q117" s="62" t="s">
        <v>50</v>
      </c>
      <c r="R117" s="62"/>
      <c r="S117" s="57" t="s">
        <v>5</v>
      </c>
      <c r="T117" s="62" t="s">
        <v>50</v>
      </c>
      <c r="U117" s="62"/>
      <c r="V117" s="57" t="s">
        <v>5</v>
      </c>
      <c r="W117" s="62" t="s">
        <v>50</v>
      </c>
      <c r="X117" s="62"/>
      <c r="Y117" s="57" t="s">
        <v>5</v>
      </c>
      <c r="Z117" s="62" t="s">
        <v>50</v>
      </c>
      <c r="AA117" s="62"/>
      <c r="AB117" s="57" t="s">
        <v>5</v>
      </c>
      <c r="AC117" s="220"/>
      <c r="AD117" s="331"/>
      <c r="AE117" s="66"/>
      <c r="AF117" s="66"/>
      <c r="AG117" s="12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220"/>
      <c r="AS117" s="49"/>
      <c r="AT117" s="49"/>
      <c r="AU117" s="49"/>
      <c r="AV117" s="49"/>
      <c r="AW117" s="49"/>
      <c r="AX117" s="49"/>
      <c r="AY117" s="49"/>
      <c r="AZ117" s="220"/>
      <c r="BA117" s="49"/>
      <c r="BB117" s="49"/>
      <c r="BC117" s="49"/>
      <c r="BD117" s="49"/>
      <c r="BE117" s="49"/>
      <c r="BF117" s="49"/>
      <c r="BG117" s="49"/>
      <c r="BH117" s="295"/>
      <c r="BI117" s="157"/>
      <c r="BJ117" s="170"/>
      <c r="BK117" s="171"/>
      <c r="BL117" s="172"/>
      <c r="BM117" s="171"/>
      <c r="BN117" s="172"/>
      <c r="BO117" s="171"/>
      <c r="BP117" s="173"/>
      <c r="BQ117" s="220"/>
      <c r="BR117" s="231" t="s">
        <v>8</v>
      </c>
      <c r="BS117" s="220"/>
      <c r="BT117" s="231" t="s">
        <v>8</v>
      </c>
      <c r="BU117" s="189"/>
      <c r="BV117" s="119"/>
      <c r="BW117" s="49"/>
      <c r="BX117" s="49"/>
      <c r="BY117" s="349"/>
      <c r="BZ117" s="350"/>
      <c r="CA117" s="350"/>
      <c r="CB117" s="63"/>
      <c r="CC117" s="350"/>
      <c r="CD117" s="350"/>
      <c r="CE117" s="350"/>
      <c r="CF117" s="350"/>
      <c r="CG117" s="350"/>
      <c r="CH117" s="350"/>
      <c r="CI117" s="350"/>
      <c r="CJ117" s="331"/>
      <c r="CK117" s="154"/>
      <c r="CY117" s="154"/>
    </row>
    <row r="118" spans="2:103" s="50" customFormat="1" ht="12.75">
      <c r="B118" s="45"/>
      <c r="D118" s="45"/>
      <c r="E118" s="45"/>
      <c r="F118" s="49"/>
      <c r="G118" s="49"/>
      <c r="H118" s="334" t="s">
        <v>51</v>
      </c>
      <c r="I118" s="51"/>
      <c r="J118" s="307">
        <v>1</v>
      </c>
      <c r="K118" s="307" t="s">
        <v>257</v>
      </c>
      <c r="L118" s="45"/>
      <c r="M118" s="49"/>
      <c r="N118" s="219" t="s">
        <v>51</v>
      </c>
      <c r="O118" s="51"/>
      <c r="P118" s="149" t="s">
        <v>51</v>
      </c>
      <c r="Q118" s="62" t="s">
        <v>51</v>
      </c>
      <c r="R118" s="62"/>
      <c r="S118" s="149" t="s">
        <v>51</v>
      </c>
      <c r="T118" s="62" t="s">
        <v>51</v>
      </c>
      <c r="U118" s="62"/>
      <c r="V118" s="149" t="s">
        <v>51</v>
      </c>
      <c r="W118" s="62" t="s">
        <v>51</v>
      </c>
      <c r="X118" s="62"/>
      <c r="Y118" s="149" t="s">
        <v>51</v>
      </c>
      <c r="Z118" s="62" t="s">
        <v>51</v>
      </c>
      <c r="AA118" s="62"/>
      <c r="AB118" s="149" t="s">
        <v>51</v>
      </c>
      <c r="AC118" s="220"/>
      <c r="AD118" s="331"/>
      <c r="AE118" s="66"/>
      <c r="AF118" s="66"/>
      <c r="AG118" s="12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220"/>
      <c r="AS118" s="49"/>
      <c r="AT118" s="49"/>
      <c r="AU118" s="49"/>
      <c r="AV118" s="49"/>
      <c r="AW118" s="49"/>
      <c r="AX118" s="49"/>
      <c r="AY118" s="49"/>
      <c r="AZ118" s="220"/>
      <c r="BA118" s="49"/>
      <c r="BB118" s="49"/>
      <c r="BC118" s="49"/>
      <c r="BD118" s="49"/>
      <c r="BE118" s="49"/>
      <c r="BF118" s="49"/>
      <c r="BG118" s="49"/>
      <c r="BH118" s="295"/>
      <c r="BI118" s="157"/>
      <c r="BJ118" s="170"/>
      <c r="BK118" s="171"/>
      <c r="BL118" s="172"/>
      <c r="BM118" s="171"/>
      <c r="BN118" s="172"/>
      <c r="BO118" s="171"/>
      <c r="BP118" s="173"/>
      <c r="BQ118" s="220"/>
      <c r="BR118" s="231" t="s">
        <v>9</v>
      </c>
      <c r="BS118" s="220"/>
      <c r="BT118" s="231" t="s">
        <v>9</v>
      </c>
      <c r="BU118" s="189"/>
      <c r="BV118" s="119"/>
      <c r="BW118" s="49"/>
      <c r="BX118" s="49"/>
      <c r="BY118" s="349"/>
      <c r="BZ118" s="350"/>
      <c r="CA118" s="350"/>
      <c r="CB118" s="63"/>
      <c r="CC118" s="350"/>
      <c r="CD118" s="350"/>
      <c r="CE118" s="350"/>
      <c r="CF118" s="350"/>
      <c r="CG118" s="350"/>
      <c r="CH118" s="350"/>
      <c r="CI118" s="350"/>
      <c r="CJ118" s="331"/>
      <c r="CK118" s="154"/>
      <c r="CY118" s="154"/>
    </row>
    <row r="119" spans="2:103" s="50" customFormat="1" ht="12.75">
      <c r="B119" s="45"/>
      <c r="D119" s="45"/>
      <c r="E119" s="45"/>
      <c r="F119" s="49"/>
      <c r="G119" s="49"/>
      <c r="H119" s="334" t="s">
        <v>52</v>
      </c>
      <c r="I119" s="51"/>
      <c r="J119" s="307">
        <v>2</v>
      </c>
      <c r="K119" s="307" t="s">
        <v>259</v>
      </c>
      <c r="L119" s="45"/>
      <c r="M119" s="49"/>
      <c r="N119" s="219" t="s">
        <v>52</v>
      </c>
      <c r="O119" s="51"/>
      <c r="P119" s="149" t="s">
        <v>52</v>
      </c>
      <c r="Q119" s="62" t="s">
        <v>52</v>
      </c>
      <c r="R119" s="62"/>
      <c r="S119" s="149" t="s">
        <v>52</v>
      </c>
      <c r="T119" s="62" t="s">
        <v>52</v>
      </c>
      <c r="U119" s="62"/>
      <c r="V119" s="149" t="s">
        <v>52</v>
      </c>
      <c r="W119" s="62" t="s">
        <v>52</v>
      </c>
      <c r="X119" s="62"/>
      <c r="Y119" s="149" t="s">
        <v>52</v>
      </c>
      <c r="Z119" s="62" t="s">
        <v>52</v>
      </c>
      <c r="AA119" s="62"/>
      <c r="AB119" s="149" t="s">
        <v>52</v>
      </c>
      <c r="AC119" s="220"/>
      <c r="AD119" s="331"/>
      <c r="AE119" s="66"/>
      <c r="AF119" s="66"/>
      <c r="AG119" s="12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220"/>
      <c r="AS119" s="49"/>
      <c r="AT119" s="49"/>
      <c r="AU119" s="49"/>
      <c r="AV119" s="49"/>
      <c r="AW119" s="49"/>
      <c r="AX119" s="49"/>
      <c r="AY119" s="49"/>
      <c r="AZ119" s="220"/>
      <c r="BA119" s="49"/>
      <c r="BB119" s="49"/>
      <c r="BC119" s="49"/>
      <c r="BD119" s="49"/>
      <c r="BE119" s="49"/>
      <c r="BF119" s="49"/>
      <c r="BG119" s="49"/>
      <c r="BH119" s="295"/>
      <c r="BI119" s="157"/>
      <c r="BJ119" s="170"/>
      <c r="BK119" s="171"/>
      <c r="BL119" s="172"/>
      <c r="BM119" s="171"/>
      <c r="BN119" s="172"/>
      <c r="BO119" s="171"/>
      <c r="BP119" s="173"/>
      <c r="BQ119" s="220"/>
      <c r="BR119" s="231" t="s">
        <v>10</v>
      </c>
      <c r="BS119" s="220"/>
      <c r="BT119" s="231" t="s">
        <v>10</v>
      </c>
      <c r="BU119" s="189"/>
      <c r="BV119" s="119"/>
      <c r="BW119" s="49"/>
      <c r="BX119" s="49"/>
      <c r="BY119" s="349"/>
      <c r="BZ119" s="350"/>
      <c r="CA119" s="350"/>
      <c r="CB119" s="63"/>
      <c r="CC119" s="350"/>
      <c r="CD119" s="350"/>
      <c r="CE119" s="350"/>
      <c r="CF119" s="350"/>
      <c r="CG119" s="350"/>
      <c r="CH119" s="350"/>
      <c r="CI119" s="350"/>
      <c r="CJ119" s="331"/>
      <c r="CK119" s="154"/>
      <c r="CY119" s="154"/>
    </row>
    <row r="120" spans="2:103" s="50" customFormat="1" ht="12.75">
      <c r="B120" s="45"/>
      <c r="D120" s="45"/>
      <c r="E120" s="45"/>
      <c r="F120" s="49"/>
      <c r="G120" s="49"/>
      <c r="H120" s="334" t="s">
        <v>47</v>
      </c>
      <c r="I120" s="51"/>
      <c r="J120" s="307">
        <v>3</v>
      </c>
      <c r="K120" s="307" t="s">
        <v>356</v>
      </c>
      <c r="L120" s="45"/>
      <c r="M120" s="49"/>
      <c r="N120" s="219" t="s">
        <v>47</v>
      </c>
      <c r="O120" s="51"/>
      <c r="P120" s="149" t="s">
        <v>47</v>
      </c>
      <c r="Q120" s="62" t="s">
        <v>47</v>
      </c>
      <c r="R120" s="62"/>
      <c r="S120" s="149" t="s">
        <v>47</v>
      </c>
      <c r="T120" s="62" t="s">
        <v>47</v>
      </c>
      <c r="U120" s="62"/>
      <c r="V120" s="149" t="s">
        <v>47</v>
      </c>
      <c r="W120" s="62" t="s">
        <v>47</v>
      </c>
      <c r="X120" s="62"/>
      <c r="Y120" s="149" t="s">
        <v>47</v>
      </c>
      <c r="Z120" s="62" t="s">
        <v>47</v>
      </c>
      <c r="AA120" s="62"/>
      <c r="AB120" s="149" t="s">
        <v>47</v>
      </c>
      <c r="AC120" s="220"/>
      <c r="AD120" s="331"/>
      <c r="AE120" s="66"/>
      <c r="AF120" s="66"/>
      <c r="AG120" s="12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220"/>
      <c r="AS120" s="49"/>
      <c r="AT120" s="49"/>
      <c r="AU120" s="49"/>
      <c r="AV120" s="49"/>
      <c r="AW120" s="49"/>
      <c r="AX120" s="49"/>
      <c r="AY120" s="49"/>
      <c r="AZ120" s="220"/>
      <c r="BA120" s="49"/>
      <c r="BB120" s="49"/>
      <c r="BC120" s="49"/>
      <c r="BD120" s="49"/>
      <c r="BE120" s="49"/>
      <c r="BF120" s="49"/>
      <c r="BG120" s="49"/>
      <c r="BH120" s="295"/>
      <c r="BI120" s="157"/>
      <c r="BJ120" s="170"/>
      <c r="BK120" s="171"/>
      <c r="BL120" s="172"/>
      <c r="BM120" s="171"/>
      <c r="BN120" s="172"/>
      <c r="BO120" s="171"/>
      <c r="BP120" s="173"/>
      <c r="BQ120" s="220"/>
      <c r="BR120" s="231" t="s">
        <v>17</v>
      </c>
      <c r="BS120" s="220"/>
      <c r="BT120" s="231" t="s">
        <v>17</v>
      </c>
      <c r="BU120" s="189"/>
      <c r="BV120" s="119"/>
      <c r="BW120" s="49"/>
      <c r="BX120" s="49"/>
      <c r="BY120" s="349"/>
      <c r="BZ120" s="350"/>
      <c r="CA120" s="350"/>
      <c r="CB120" s="63"/>
      <c r="CC120" s="350"/>
      <c r="CD120" s="350"/>
      <c r="CE120" s="350"/>
      <c r="CF120" s="350"/>
      <c r="CG120" s="350"/>
      <c r="CH120" s="350"/>
      <c r="CI120" s="350"/>
      <c r="CJ120" s="331"/>
      <c r="CK120" s="154"/>
      <c r="CY120" s="154"/>
    </row>
    <row r="121" spans="2:103" s="50" customFormat="1" ht="12.75">
      <c r="B121" s="45"/>
      <c r="D121" s="45"/>
      <c r="E121" s="45"/>
      <c r="F121" s="49"/>
      <c r="G121" s="49"/>
      <c r="H121" s="49"/>
      <c r="I121" s="49"/>
      <c r="J121" s="307">
        <v>4</v>
      </c>
      <c r="K121" s="307" t="s">
        <v>357</v>
      </c>
      <c r="L121" s="45"/>
      <c r="M121" s="49"/>
      <c r="N121" s="220"/>
      <c r="O121" s="49"/>
      <c r="P121" s="49"/>
      <c r="Q121" s="63"/>
      <c r="R121" s="49"/>
      <c r="S121" s="49"/>
      <c r="T121" s="63"/>
      <c r="U121" s="49"/>
      <c r="V121" s="49"/>
      <c r="W121" s="63"/>
      <c r="X121" s="49"/>
      <c r="Y121" s="49"/>
      <c r="Z121" s="63"/>
      <c r="AA121" s="49"/>
      <c r="AB121" s="49"/>
      <c r="AC121" s="220"/>
      <c r="AD121" s="331"/>
      <c r="AE121" s="66"/>
      <c r="AF121" s="66"/>
      <c r="AG121" s="12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220"/>
      <c r="AS121" s="49"/>
      <c r="AT121" s="49"/>
      <c r="AU121" s="49"/>
      <c r="AV121" s="49"/>
      <c r="AW121" s="49"/>
      <c r="AX121" s="49"/>
      <c r="AY121" s="49"/>
      <c r="AZ121" s="220"/>
      <c r="BA121" s="49"/>
      <c r="BB121" s="49"/>
      <c r="BC121" s="49"/>
      <c r="BD121" s="49"/>
      <c r="BE121" s="49"/>
      <c r="BF121" s="49"/>
      <c r="BG121" s="49"/>
      <c r="BH121" s="295"/>
      <c r="BI121" s="157"/>
      <c r="BJ121" s="170"/>
      <c r="BK121" s="171"/>
      <c r="BL121" s="172"/>
      <c r="BM121" s="171"/>
      <c r="BN121" s="172"/>
      <c r="BO121" s="171"/>
      <c r="BP121" s="173"/>
      <c r="BQ121" s="220"/>
      <c r="BR121" s="231" t="s">
        <v>11</v>
      </c>
      <c r="BS121" s="220"/>
      <c r="BT121" s="231" t="s">
        <v>11</v>
      </c>
      <c r="BU121" s="189"/>
      <c r="BV121" s="119"/>
      <c r="BW121" s="49"/>
      <c r="BX121" s="49"/>
      <c r="BY121" s="349"/>
      <c r="BZ121" s="350"/>
      <c r="CA121" s="350"/>
      <c r="CB121" s="63"/>
      <c r="CC121" s="350"/>
      <c r="CD121" s="350"/>
      <c r="CE121" s="350"/>
      <c r="CF121" s="350"/>
      <c r="CG121" s="350"/>
      <c r="CH121" s="350"/>
      <c r="CI121" s="350"/>
      <c r="CJ121" s="331"/>
      <c r="CK121" s="154"/>
      <c r="CY121" s="154"/>
    </row>
    <row r="122" spans="2:103" s="50" customFormat="1" ht="12.75">
      <c r="B122" s="45"/>
      <c r="C122" s="49"/>
      <c r="D122" s="45"/>
      <c r="E122" s="45"/>
      <c r="F122" s="49"/>
      <c r="G122" s="49"/>
      <c r="H122" s="49"/>
      <c r="I122" s="49"/>
      <c r="J122" s="307">
        <v>5</v>
      </c>
      <c r="K122" s="307" t="s">
        <v>358</v>
      </c>
      <c r="L122" s="45"/>
      <c r="M122" s="49"/>
      <c r="N122" s="220"/>
      <c r="O122" s="49"/>
      <c r="P122" s="49"/>
      <c r="Q122" s="63"/>
      <c r="R122" s="49"/>
      <c r="S122" s="49"/>
      <c r="T122" s="63"/>
      <c r="U122" s="49"/>
      <c r="V122" s="49"/>
      <c r="W122" s="63"/>
      <c r="X122" s="49"/>
      <c r="Y122" s="49"/>
      <c r="Z122" s="63"/>
      <c r="AA122" s="49"/>
      <c r="AB122" s="49"/>
      <c r="AC122" s="220"/>
      <c r="AD122" s="331"/>
      <c r="AE122" s="66"/>
      <c r="AF122" s="66"/>
      <c r="AG122" s="12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220"/>
      <c r="AS122" s="49"/>
      <c r="AT122" s="49"/>
      <c r="AU122" s="49"/>
      <c r="AV122" s="49"/>
      <c r="AW122" s="49"/>
      <c r="AX122" s="49"/>
      <c r="AY122" s="49"/>
      <c r="AZ122" s="220"/>
      <c r="BA122" s="49"/>
      <c r="BB122" s="49"/>
      <c r="BC122" s="49"/>
      <c r="BD122" s="49"/>
      <c r="BE122" s="49"/>
      <c r="BF122" s="49"/>
      <c r="BG122" s="49"/>
      <c r="BH122" s="295"/>
      <c r="BI122" s="158"/>
      <c r="BJ122" s="174"/>
      <c r="BK122" s="175"/>
      <c r="BL122" s="176"/>
      <c r="BM122" s="175"/>
      <c r="BN122" s="176"/>
      <c r="BO122" s="175"/>
      <c r="BP122" s="177"/>
      <c r="BQ122" s="220"/>
      <c r="BR122" s="231" t="s">
        <v>12</v>
      </c>
      <c r="BS122" s="220"/>
      <c r="BT122" s="231" t="s">
        <v>12</v>
      </c>
      <c r="BU122" s="189"/>
      <c r="BV122" s="119"/>
      <c r="BW122" s="49"/>
      <c r="BX122" s="49"/>
      <c r="BY122" s="349"/>
      <c r="BZ122" s="350"/>
      <c r="CA122" s="350"/>
      <c r="CB122" s="63"/>
      <c r="CC122" s="350"/>
      <c r="CD122" s="350"/>
      <c r="CE122" s="350"/>
      <c r="CF122" s="350"/>
      <c r="CG122" s="350"/>
      <c r="CH122" s="350"/>
      <c r="CI122" s="350"/>
      <c r="CJ122" s="331"/>
      <c r="CK122" s="154"/>
      <c r="CY122" s="154"/>
    </row>
    <row r="123" spans="2:103" s="50" customFormat="1" ht="12.75">
      <c r="B123" s="45"/>
      <c r="C123" s="49"/>
      <c r="D123" s="45"/>
      <c r="E123" s="45"/>
      <c r="F123" s="49"/>
      <c r="G123" s="49"/>
      <c r="H123" s="49"/>
      <c r="I123" s="49"/>
      <c r="J123" s="307">
        <v>6</v>
      </c>
      <c r="K123" s="307" t="s">
        <v>359</v>
      </c>
      <c r="L123" s="45"/>
      <c r="M123" s="49"/>
      <c r="N123" s="220"/>
      <c r="O123" s="49"/>
      <c r="P123" s="49"/>
      <c r="Q123" s="63"/>
      <c r="R123" s="49"/>
      <c r="S123" s="49"/>
      <c r="T123" s="63"/>
      <c r="U123" s="49"/>
      <c r="V123" s="49"/>
      <c r="W123" s="63"/>
      <c r="X123" s="49"/>
      <c r="Y123" s="49"/>
      <c r="Z123" s="63"/>
      <c r="AA123" s="49"/>
      <c r="AB123" s="49"/>
      <c r="AC123" s="220"/>
      <c r="AD123" s="331"/>
      <c r="AE123" s="66"/>
      <c r="AF123" s="66"/>
      <c r="AG123" s="12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220"/>
      <c r="AS123" s="49"/>
      <c r="AT123" s="49"/>
      <c r="AU123" s="49"/>
      <c r="AV123" s="49"/>
      <c r="AW123" s="49"/>
      <c r="AX123" s="49"/>
      <c r="AY123" s="49"/>
      <c r="AZ123" s="220"/>
      <c r="BA123" s="49"/>
      <c r="BB123" s="49"/>
      <c r="BC123" s="49"/>
      <c r="BD123" s="49"/>
      <c r="BE123" s="49"/>
      <c r="BF123" s="49"/>
      <c r="BG123" s="49"/>
      <c r="BH123" s="295"/>
      <c r="BI123" s="158"/>
      <c r="BJ123" s="174"/>
      <c r="BK123" s="175"/>
      <c r="BL123" s="176"/>
      <c r="BM123" s="175"/>
      <c r="BN123" s="176"/>
      <c r="BO123" s="175"/>
      <c r="BP123" s="177"/>
      <c r="BQ123" s="220"/>
      <c r="BR123" s="231" t="s">
        <v>13</v>
      </c>
      <c r="BS123" s="220"/>
      <c r="BT123" s="231" t="s">
        <v>13</v>
      </c>
      <c r="BU123" s="189"/>
      <c r="BV123" s="119"/>
      <c r="BW123" s="49"/>
      <c r="BX123" s="49"/>
      <c r="BY123" s="349"/>
      <c r="BZ123" s="350"/>
      <c r="CA123" s="350"/>
      <c r="CB123" s="63"/>
      <c r="CC123" s="350"/>
      <c r="CD123" s="350"/>
      <c r="CE123" s="350"/>
      <c r="CF123" s="350"/>
      <c r="CG123" s="350"/>
      <c r="CH123" s="350"/>
      <c r="CI123" s="350"/>
      <c r="CJ123" s="331"/>
      <c r="CK123" s="154"/>
      <c r="CY123" s="154"/>
    </row>
    <row r="124" spans="2:103" s="50" customFormat="1" ht="12.75">
      <c r="B124" s="45"/>
      <c r="C124" s="49"/>
      <c r="D124" s="45"/>
      <c r="E124" s="45"/>
      <c r="F124" s="49"/>
      <c r="G124" s="49"/>
      <c r="H124" s="49"/>
      <c r="I124" s="49"/>
      <c r="J124" s="307">
        <v>7</v>
      </c>
      <c r="K124" s="307" t="s">
        <v>360</v>
      </c>
      <c r="L124" s="45"/>
      <c r="M124" s="49"/>
      <c r="N124" s="220"/>
      <c r="O124" s="49"/>
      <c r="P124" s="49"/>
      <c r="Q124" s="63"/>
      <c r="R124" s="49"/>
      <c r="S124" s="49"/>
      <c r="T124" s="63"/>
      <c r="U124" s="49"/>
      <c r="V124" s="49"/>
      <c r="W124" s="63"/>
      <c r="X124" s="49"/>
      <c r="Y124" s="49"/>
      <c r="Z124" s="63"/>
      <c r="AA124" s="49"/>
      <c r="AB124" s="49"/>
      <c r="AC124" s="220"/>
      <c r="AD124" s="331"/>
      <c r="AE124" s="66"/>
      <c r="AF124" s="66"/>
      <c r="AG124" s="12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220"/>
      <c r="AS124" s="49"/>
      <c r="AT124" s="49"/>
      <c r="AU124" s="49"/>
      <c r="AV124" s="49"/>
      <c r="AW124" s="49"/>
      <c r="AX124" s="49"/>
      <c r="AY124" s="49"/>
      <c r="AZ124" s="220"/>
      <c r="BA124" s="49"/>
      <c r="BB124" s="49"/>
      <c r="BC124" s="49"/>
      <c r="BD124" s="49"/>
      <c r="BE124" s="49"/>
      <c r="BF124" s="49"/>
      <c r="BG124" s="49"/>
      <c r="BH124" s="295"/>
      <c r="BI124" s="158"/>
      <c r="BJ124" s="174"/>
      <c r="BK124" s="175"/>
      <c r="BL124" s="176"/>
      <c r="BM124" s="175"/>
      <c r="BN124" s="176"/>
      <c r="BO124" s="175"/>
      <c r="BP124" s="177"/>
      <c r="BQ124" s="220"/>
      <c r="BR124" s="231" t="s">
        <v>14</v>
      </c>
      <c r="BS124" s="220"/>
      <c r="BT124" s="231" t="s">
        <v>14</v>
      </c>
      <c r="BU124" s="189"/>
      <c r="BV124" s="119"/>
      <c r="BW124" s="49"/>
      <c r="BX124" s="49"/>
      <c r="BY124" s="349"/>
      <c r="BZ124" s="350"/>
      <c r="CA124" s="350"/>
      <c r="CB124" s="63"/>
      <c r="CC124" s="350"/>
      <c r="CD124" s="350"/>
      <c r="CE124" s="350"/>
      <c r="CF124" s="350"/>
      <c r="CG124" s="350"/>
      <c r="CH124" s="350"/>
      <c r="CI124" s="350"/>
      <c r="CJ124" s="331"/>
      <c r="CK124" s="154"/>
      <c r="CY124" s="154"/>
    </row>
    <row r="125" spans="2:103" s="50" customFormat="1" ht="12.75">
      <c r="B125" s="45"/>
      <c r="C125" s="49"/>
      <c r="D125" s="45"/>
      <c r="E125" s="45"/>
      <c r="F125" s="49"/>
      <c r="G125" s="49"/>
      <c r="H125" s="49"/>
      <c r="I125" s="49"/>
      <c r="J125" s="307">
        <v>8</v>
      </c>
      <c r="K125" s="307" t="s">
        <v>368</v>
      </c>
      <c r="L125" s="45"/>
      <c r="M125" s="49"/>
      <c r="N125" s="220"/>
      <c r="O125" s="49"/>
      <c r="P125" s="49"/>
      <c r="Q125" s="63"/>
      <c r="R125" s="49"/>
      <c r="S125" s="49"/>
      <c r="T125" s="63"/>
      <c r="U125" s="49"/>
      <c r="V125" s="49"/>
      <c r="W125" s="63"/>
      <c r="X125" s="49"/>
      <c r="Y125" s="49"/>
      <c r="Z125" s="63"/>
      <c r="AA125" s="49"/>
      <c r="AB125" s="49"/>
      <c r="AC125" s="220"/>
      <c r="AD125" s="331"/>
      <c r="AE125" s="66"/>
      <c r="AF125" s="66"/>
      <c r="AG125" s="12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220"/>
      <c r="AS125" s="49"/>
      <c r="AT125" s="49"/>
      <c r="AU125" s="49"/>
      <c r="AV125" s="49"/>
      <c r="AW125" s="49"/>
      <c r="AX125" s="49"/>
      <c r="AY125" s="49"/>
      <c r="AZ125" s="220"/>
      <c r="BA125" s="49"/>
      <c r="BB125" s="49"/>
      <c r="BC125" s="49"/>
      <c r="BD125" s="49"/>
      <c r="BE125" s="49"/>
      <c r="BF125" s="49"/>
      <c r="BG125" s="49"/>
      <c r="BH125" s="295"/>
      <c r="BI125" s="158"/>
      <c r="BJ125" s="174"/>
      <c r="BK125" s="175"/>
      <c r="BL125" s="176"/>
      <c r="BM125" s="175"/>
      <c r="BN125" s="176"/>
      <c r="BO125" s="175"/>
      <c r="BP125" s="177"/>
      <c r="BQ125" s="220"/>
      <c r="BR125" s="231" t="s">
        <v>15</v>
      </c>
      <c r="BS125" s="220"/>
      <c r="BT125" s="231" t="s">
        <v>15</v>
      </c>
      <c r="BU125" s="189"/>
      <c r="BV125" s="119"/>
      <c r="BW125" s="49"/>
      <c r="BX125" s="49"/>
      <c r="BY125" s="349"/>
      <c r="BZ125" s="350"/>
      <c r="CA125" s="350"/>
      <c r="CB125" s="63"/>
      <c r="CC125" s="350"/>
      <c r="CD125" s="350"/>
      <c r="CE125" s="350"/>
      <c r="CF125" s="350"/>
      <c r="CG125" s="350"/>
      <c r="CH125" s="350"/>
      <c r="CI125" s="350"/>
      <c r="CJ125" s="331"/>
      <c r="CK125" s="154"/>
      <c r="CY125" s="154"/>
    </row>
    <row r="126" spans="2:103" s="50" customFormat="1" ht="12.75">
      <c r="B126" s="45"/>
      <c r="C126" s="49"/>
      <c r="D126" s="45"/>
      <c r="E126" s="45"/>
      <c r="F126" s="49"/>
      <c r="G126" s="49"/>
      <c r="H126" s="49"/>
      <c r="I126" s="49"/>
      <c r="J126" s="307">
        <v>9</v>
      </c>
      <c r="K126" s="307" t="s">
        <v>361</v>
      </c>
      <c r="L126" s="45"/>
      <c r="M126" s="49"/>
      <c r="N126" s="220"/>
      <c r="O126" s="49"/>
      <c r="P126" s="49"/>
      <c r="Q126" s="63"/>
      <c r="R126" s="49"/>
      <c r="S126" s="49"/>
      <c r="T126" s="63"/>
      <c r="U126" s="49"/>
      <c r="V126" s="49"/>
      <c r="W126" s="63"/>
      <c r="X126" s="49"/>
      <c r="Y126" s="49"/>
      <c r="Z126" s="63"/>
      <c r="AA126" s="49"/>
      <c r="AB126" s="49"/>
      <c r="AC126" s="220"/>
      <c r="AD126" s="331"/>
      <c r="AE126" s="66"/>
      <c r="AF126" s="66"/>
      <c r="AG126" s="12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220"/>
      <c r="AS126" s="49"/>
      <c r="AT126" s="49"/>
      <c r="AU126" s="49"/>
      <c r="AV126" s="49"/>
      <c r="AW126" s="49"/>
      <c r="AX126" s="49"/>
      <c r="AY126" s="49"/>
      <c r="AZ126" s="220"/>
      <c r="BA126" s="49"/>
      <c r="BB126" s="49"/>
      <c r="BC126" s="49"/>
      <c r="BD126" s="49"/>
      <c r="BE126" s="49"/>
      <c r="BF126" s="49"/>
      <c r="BG126" s="49"/>
      <c r="BH126" s="295"/>
      <c r="BI126" s="158"/>
      <c r="BJ126" s="174"/>
      <c r="BK126" s="175"/>
      <c r="BL126" s="176"/>
      <c r="BM126" s="175"/>
      <c r="BN126" s="176"/>
      <c r="BO126" s="175"/>
      <c r="BP126" s="177"/>
      <c r="BQ126" s="220"/>
      <c r="BR126" s="231" t="s">
        <v>16</v>
      </c>
      <c r="BS126" s="220"/>
      <c r="BT126" s="231" t="s">
        <v>16</v>
      </c>
      <c r="BU126" s="189"/>
      <c r="BV126" s="119"/>
      <c r="BW126" s="49"/>
      <c r="BX126" s="49"/>
      <c r="BY126" s="349"/>
      <c r="BZ126" s="350"/>
      <c r="CA126" s="350"/>
      <c r="CB126" s="63"/>
      <c r="CC126" s="350"/>
      <c r="CD126" s="350"/>
      <c r="CE126" s="350"/>
      <c r="CF126" s="350"/>
      <c r="CG126" s="350"/>
      <c r="CH126" s="350"/>
      <c r="CI126" s="350"/>
      <c r="CJ126" s="331"/>
      <c r="CK126" s="154"/>
      <c r="CY126" s="154"/>
    </row>
    <row r="127" spans="2:103" s="50" customFormat="1" ht="12.75">
      <c r="B127" s="45"/>
      <c r="C127" s="49"/>
      <c r="D127" s="45"/>
      <c r="E127" s="45"/>
      <c r="F127" s="49"/>
      <c r="G127" s="49"/>
      <c r="H127" s="49"/>
      <c r="I127" s="49"/>
      <c r="J127" s="307">
        <v>10</v>
      </c>
      <c r="K127" s="307" t="s">
        <v>362</v>
      </c>
      <c r="L127" s="45"/>
      <c r="M127" s="49"/>
      <c r="N127" s="220"/>
      <c r="O127" s="49"/>
      <c r="P127" s="49"/>
      <c r="Q127" s="63"/>
      <c r="R127" s="49"/>
      <c r="S127" s="49"/>
      <c r="T127" s="63"/>
      <c r="U127" s="49"/>
      <c r="V127" s="49"/>
      <c r="W127" s="63"/>
      <c r="X127" s="49"/>
      <c r="Y127" s="49"/>
      <c r="Z127" s="63"/>
      <c r="AA127" s="49"/>
      <c r="AB127" s="49"/>
      <c r="AC127" s="220"/>
      <c r="AD127" s="331"/>
      <c r="AE127" s="66"/>
      <c r="AF127" s="66"/>
      <c r="AG127" s="12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220"/>
      <c r="AS127" s="49"/>
      <c r="AT127" s="49"/>
      <c r="AU127" s="49"/>
      <c r="AV127" s="49"/>
      <c r="AW127" s="49"/>
      <c r="AX127" s="49"/>
      <c r="AY127" s="49"/>
      <c r="AZ127" s="220"/>
      <c r="BA127" s="49"/>
      <c r="BB127" s="49"/>
      <c r="BC127" s="49"/>
      <c r="BD127" s="49"/>
      <c r="BE127" s="49"/>
      <c r="BF127" s="49"/>
      <c r="BG127" s="49"/>
      <c r="BH127" s="295"/>
      <c r="BI127" s="158"/>
      <c r="BJ127" s="174"/>
      <c r="BK127" s="175"/>
      <c r="BL127" s="176"/>
      <c r="BM127" s="175"/>
      <c r="BN127" s="176"/>
      <c r="BO127" s="175"/>
      <c r="BP127" s="177"/>
      <c r="BQ127" s="220"/>
      <c r="BR127" s="232" t="s">
        <v>51</v>
      </c>
      <c r="BS127" s="220"/>
      <c r="BT127" s="232" t="s">
        <v>51</v>
      </c>
      <c r="BU127" s="189"/>
      <c r="BV127" s="119"/>
      <c r="BW127" s="49"/>
      <c r="BX127" s="49"/>
      <c r="BY127" s="349"/>
      <c r="BZ127" s="350"/>
      <c r="CA127" s="350"/>
      <c r="CB127" s="63"/>
      <c r="CC127" s="350"/>
      <c r="CD127" s="350"/>
      <c r="CE127" s="350"/>
      <c r="CF127" s="350"/>
      <c r="CG127" s="350"/>
      <c r="CH127" s="350"/>
      <c r="CI127" s="350"/>
      <c r="CJ127" s="331"/>
      <c r="CK127" s="154"/>
      <c r="CY127" s="154"/>
    </row>
    <row r="128" spans="2:103" s="50" customFormat="1" ht="12.75">
      <c r="B128" s="45"/>
      <c r="C128" s="49"/>
      <c r="D128" s="45"/>
      <c r="E128" s="45"/>
      <c r="F128" s="49"/>
      <c r="G128" s="49"/>
      <c r="H128" s="49"/>
      <c r="I128" s="49"/>
      <c r="J128" s="307">
        <v>11</v>
      </c>
      <c r="K128" s="307" t="s">
        <v>363</v>
      </c>
      <c r="L128" s="45"/>
      <c r="M128" s="49"/>
      <c r="N128" s="220"/>
      <c r="O128" s="49"/>
      <c r="P128" s="49"/>
      <c r="Q128" s="63"/>
      <c r="R128" s="49"/>
      <c r="S128" s="49"/>
      <c r="T128" s="63"/>
      <c r="U128" s="49"/>
      <c r="V128" s="49"/>
      <c r="W128" s="63"/>
      <c r="X128" s="49"/>
      <c r="Y128" s="49"/>
      <c r="Z128" s="63"/>
      <c r="AA128" s="49"/>
      <c r="AB128" s="49"/>
      <c r="AC128" s="220"/>
      <c r="AD128" s="331"/>
      <c r="AE128" s="66"/>
      <c r="AF128" s="66"/>
      <c r="AG128" s="12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220"/>
      <c r="AS128" s="49"/>
      <c r="AT128" s="49"/>
      <c r="AU128" s="49"/>
      <c r="AV128" s="49"/>
      <c r="AW128" s="49"/>
      <c r="AX128" s="49"/>
      <c r="AY128" s="49"/>
      <c r="AZ128" s="220"/>
      <c r="BA128" s="49"/>
      <c r="BB128" s="49"/>
      <c r="BC128" s="49"/>
      <c r="BD128" s="49"/>
      <c r="BE128" s="49"/>
      <c r="BF128" s="49"/>
      <c r="BG128" s="49"/>
      <c r="BH128" s="295"/>
      <c r="BI128" s="157"/>
      <c r="BJ128" s="170"/>
      <c r="BK128" s="171"/>
      <c r="BL128" s="172"/>
      <c r="BM128" s="171"/>
      <c r="BN128" s="172"/>
      <c r="BO128" s="171"/>
      <c r="BP128" s="173"/>
      <c r="BQ128" s="220"/>
      <c r="BR128" s="232" t="s">
        <v>52</v>
      </c>
      <c r="BS128" s="220"/>
      <c r="BT128" s="232" t="s">
        <v>52</v>
      </c>
      <c r="BU128" s="189"/>
      <c r="BV128" s="119"/>
      <c r="BW128" s="49"/>
      <c r="BX128" s="49"/>
      <c r="BY128" s="349"/>
      <c r="BZ128" s="350"/>
      <c r="CA128" s="350"/>
      <c r="CB128" s="63"/>
      <c r="CC128" s="350"/>
      <c r="CD128" s="350"/>
      <c r="CE128" s="350"/>
      <c r="CF128" s="350"/>
      <c r="CG128" s="350"/>
      <c r="CH128" s="350"/>
      <c r="CI128" s="350"/>
      <c r="CJ128" s="331"/>
      <c r="CK128" s="154"/>
      <c r="CY128" s="154"/>
    </row>
    <row r="129" spans="2:103" s="50" customFormat="1" ht="12.75">
      <c r="B129" s="45"/>
      <c r="C129" s="49"/>
      <c r="D129" s="45"/>
      <c r="E129" s="45"/>
      <c r="F129" s="49"/>
      <c r="G129" s="49"/>
      <c r="H129" s="49"/>
      <c r="I129" s="49"/>
      <c r="J129" s="307">
        <v>12</v>
      </c>
      <c r="K129" s="307" t="s">
        <v>364</v>
      </c>
      <c r="L129" s="45"/>
      <c r="M129" s="49"/>
      <c r="N129" s="220"/>
      <c r="O129" s="49"/>
      <c r="P129" s="49"/>
      <c r="Q129" s="63"/>
      <c r="R129" s="49"/>
      <c r="S129" s="49"/>
      <c r="T129" s="63"/>
      <c r="U129" s="49"/>
      <c r="V129" s="49"/>
      <c r="W129" s="63"/>
      <c r="X129" s="49"/>
      <c r="Y129" s="49"/>
      <c r="Z129" s="63"/>
      <c r="AA129" s="49"/>
      <c r="AB129" s="49"/>
      <c r="AC129" s="220"/>
      <c r="AD129" s="331"/>
      <c r="AE129" s="66"/>
      <c r="AF129" s="66"/>
      <c r="AG129" s="12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220"/>
      <c r="AS129" s="49"/>
      <c r="AT129" s="49"/>
      <c r="AU129" s="49"/>
      <c r="AV129" s="49"/>
      <c r="AW129" s="49"/>
      <c r="AX129" s="49"/>
      <c r="AY129" s="49"/>
      <c r="AZ129" s="220"/>
      <c r="BA129" s="49"/>
      <c r="BB129" s="49"/>
      <c r="BC129" s="49"/>
      <c r="BD129" s="49"/>
      <c r="BE129" s="49"/>
      <c r="BF129" s="49"/>
      <c r="BG129" s="49"/>
      <c r="BH129" s="295"/>
      <c r="BI129" s="157"/>
      <c r="BJ129" s="170"/>
      <c r="BK129" s="171"/>
      <c r="BL129" s="172"/>
      <c r="BM129" s="171"/>
      <c r="BN129" s="172"/>
      <c r="BO129" s="171"/>
      <c r="BP129" s="173"/>
      <c r="BQ129" s="220"/>
      <c r="BR129" s="232"/>
      <c r="BS129" s="220"/>
      <c r="BT129" s="232"/>
      <c r="BU129" s="189"/>
      <c r="BV129" s="119"/>
      <c r="BW129" s="49"/>
      <c r="BX129" s="49"/>
      <c r="BY129" s="349"/>
      <c r="BZ129" s="350"/>
      <c r="CA129" s="350"/>
      <c r="CB129" s="63"/>
      <c r="CC129" s="350"/>
      <c r="CD129" s="350"/>
      <c r="CE129" s="350"/>
      <c r="CF129" s="350"/>
      <c r="CG129" s="350"/>
      <c r="CH129" s="350"/>
      <c r="CI129" s="350"/>
      <c r="CJ129" s="331"/>
      <c r="CK129" s="154"/>
      <c r="CY129" s="154"/>
    </row>
    <row r="130" spans="2:103" s="50" customFormat="1" ht="12.75">
      <c r="B130" s="45"/>
      <c r="C130" s="49"/>
      <c r="D130" s="45"/>
      <c r="E130" s="45"/>
      <c r="F130" s="49"/>
      <c r="G130" s="49"/>
      <c r="H130" s="49"/>
      <c r="I130" s="49"/>
      <c r="J130" s="307">
        <v>13</v>
      </c>
      <c r="K130" s="307" t="s">
        <v>365</v>
      </c>
      <c r="L130" s="45"/>
      <c r="M130" s="49"/>
      <c r="N130" s="220"/>
      <c r="O130" s="49"/>
      <c r="P130" s="49"/>
      <c r="Q130" s="63"/>
      <c r="R130" s="49"/>
      <c r="S130" s="49"/>
      <c r="T130" s="63"/>
      <c r="U130" s="49"/>
      <c r="V130" s="49"/>
      <c r="W130" s="63"/>
      <c r="X130" s="49"/>
      <c r="Y130" s="49"/>
      <c r="Z130" s="63"/>
      <c r="AA130" s="49"/>
      <c r="AB130" s="49"/>
      <c r="AC130" s="220"/>
      <c r="AD130" s="331"/>
      <c r="AE130" s="66"/>
      <c r="AF130" s="66"/>
      <c r="AG130" s="12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220"/>
      <c r="AS130" s="49"/>
      <c r="AT130" s="49"/>
      <c r="AU130" s="49"/>
      <c r="AV130" s="49"/>
      <c r="AW130" s="49"/>
      <c r="AX130" s="49"/>
      <c r="AY130" s="49"/>
      <c r="AZ130" s="220"/>
      <c r="BA130" s="49"/>
      <c r="BB130" s="49"/>
      <c r="BC130" s="49"/>
      <c r="BD130" s="49"/>
      <c r="BE130" s="49"/>
      <c r="BF130" s="49"/>
      <c r="BG130" s="49"/>
      <c r="BH130" s="295"/>
      <c r="BI130" s="157"/>
      <c r="BJ130" s="170"/>
      <c r="BK130" s="171"/>
      <c r="BL130" s="172"/>
      <c r="BM130" s="171"/>
      <c r="BN130" s="172"/>
      <c r="BO130" s="171"/>
      <c r="BP130" s="173"/>
      <c r="BQ130" s="220"/>
      <c r="BR130" s="232"/>
      <c r="BS130" s="220"/>
      <c r="BT130" s="232"/>
      <c r="BU130" s="189"/>
      <c r="BV130" s="119"/>
      <c r="BW130" s="49"/>
      <c r="BX130" s="49"/>
      <c r="BY130" s="349"/>
      <c r="BZ130" s="350"/>
      <c r="CA130" s="350"/>
      <c r="CB130" s="63"/>
      <c r="CC130" s="350"/>
      <c r="CD130" s="350"/>
      <c r="CE130" s="350"/>
      <c r="CF130" s="350"/>
      <c r="CG130" s="350"/>
      <c r="CH130" s="350"/>
      <c r="CI130" s="350"/>
      <c r="CJ130" s="331"/>
      <c r="CK130" s="154"/>
      <c r="CY130" s="154"/>
    </row>
    <row r="131" spans="2:103" s="50" customFormat="1" ht="12.75">
      <c r="B131" s="45"/>
      <c r="C131" s="49"/>
      <c r="D131" s="45"/>
      <c r="E131" s="45"/>
      <c r="F131" s="49"/>
      <c r="G131" s="49"/>
      <c r="H131" s="49"/>
      <c r="I131" s="49"/>
      <c r="J131" s="307" t="s">
        <v>369</v>
      </c>
      <c r="K131" s="307" t="s">
        <v>366</v>
      </c>
      <c r="L131" s="45"/>
      <c r="M131" s="49"/>
      <c r="N131" s="220"/>
      <c r="O131" s="49"/>
      <c r="P131" s="49"/>
      <c r="Q131" s="63"/>
      <c r="R131" s="49"/>
      <c r="S131" s="49"/>
      <c r="T131" s="63"/>
      <c r="U131" s="49"/>
      <c r="V131" s="49"/>
      <c r="W131" s="63"/>
      <c r="X131" s="49"/>
      <c r="Y131" s="49"/>
      <c r="Z131" s="63"/>
      <c r="AA131" s="49"/>
      <c r="AB131" s="49"/>
      <c r="AC131" s="220"/>
      <c r="AD131" s="331"/>
      <c r="AE131" s="66"/>
      <c r="AF131" s="66"/>
      <c r="AG131" s="12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220"/>
      <c r="AS131" s="49"/>
      <c r="AT131" s="49"/>
      <c r="AU131" s="49"/>
      <c r="AV131" s="49"/>
      <c r="AW131" s="49"/>
      <c r="AX131" s="49"/>
      <c r="AY131" s="49"/>
      <c r="AZ131" s="220"/>
      <c r="BA131" s="49"/>
      <c r="BB131" s="49"/>
      <c r="BC131" s="49"/>
      <c r="BD131" s="49"/>
      <c r="BE131" s="49"/>
      <c r="BF131" s="49"/>
      <c r="BG131" s="49"/>
      <c r="BH131" s="295"/>
      <c r="BI131" s="157"/>
      <c r="BJ131" s="170"/>
      <c r="BK131" s="171"/>
      <c r="BL131" s="172"/>
      <c r="BM131" s="171"/>
      <c r="BN131" s="172"/>
      <c r="BO131" s="171"/>
      <c r="BP131" s="173"/>
      <c r="BQ131" s="220"/>
      <c r="BR131" s="232"/>
      <c r="BS131" s="220"/>
      <c r="BT131" s="232"/>
      <c r="BU131" s="189"/>
      <c r="BV131" s="119"/>
      <c r="BW131" s="49"/>
      <c r="BX131" s="49"/>
      <c r="BY131" s="349"/>
      <c r="BZ131" s="350"/>
      <c r="CA131" s="350"/>
      <c r="CB131" s="63"/>
      <c r="CC131" s="350"/>
      <c r="CD131" s="350"/>
      <c r="CE131" s="350"/>
      <c r="CF131" s="350"/>
      <c r="CG131" s="350"/>
      <c r="CH131" s="350"/>
      <c r="CI131" s="350"/>
      <c r="CJ131" s="331"/>
      <c r="CK131" s="154"/>
      <c r="CY131" s="154"/>
    </row>
    <row r="132" spans="2:103" s="50" customFormat="1" ht="12.75">
      <c r="B132" s="45"/>
      <c r="C132" s="49"/>
      <c r="D132" s="45"/>
      <c r="E132" s="45"/>
      <c r="F132" s="49"/>
      <c r="G132" s="49"/>
      <c r="H132" s="49"/>
      <c r="I132" s="49"/>
      <c r="J132" s="307" t="s">
        <v>370</v>
      </c>
      <c r="K132" s="307" t="s">
        <v>367</v>
      </c>
      <c r="L132" s="45"/>
      <c r="M132" s="49"/>
      <c r="N132" s="220"/>
      <c r="O132" s="49"/>
      <c r="P132" s="49"/>
      <c r="Q132" s="63"/>
      <c r="R132" s="49"/>
      <c r="S132" s="49"/>
      <c r="T132" s="63"/>
      <c r="U132" s="49"/>
      <c r="V132" s="49"/>
      <c r="W132" s="63"/>
      <c r="X132" s="49"/>
      <c r="Y132" s="49"/>
      <c r="Z132" s="63"/>
      <c r="AA132" s="49"/>
      <c r="AB132" s="49"/>
      <c r="AC132" s="220"/>
      <c r="AD132" s="331"/>
      <c r="AE132" s="66"/>
      <c r="AF132" s="66"/>
      <c r="AG132" s="12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220"/>
      <c r="AS132" s="49"/>
      <c r="AT132" s="49"/>
      <c r="AU132" s="49"/>
      <c r="AV132" s="49"/>
      <c r="AW132" s="49"/>
      <c r="AX132" s="49"/>
      <c r="AY132" s="49"/>
      <c r="AZ132" s="220"/>
      <c r="BA132" s="49"/>
      <c r="BB132" s="49"/>
      <c r="BC132" s="49"/>
      <c r="BD132" s="49"/>
      <c r="BE132" s="49"/>
      <c r="BF132" s="49"/>
      <c r="BG132" s="49"/>
      <c r="BH132" s="295"/>
      <c r="BI132" s="157"/>
      <c r="BJ132" s="170"/>
      <c r="BK132" s="171"/>
      <c r="BL132" s="172"/>
      <c r="BM132" s="171"/>
      <c r="BN132" s="172"/>
      <c r="BO132" s="171"/>
      <c r="BP132" s="173"/>
      <c r="BQ132" s="220"/>
      <c r="BR132" s="232"/>
      <c r="BS132" s="220"/>
      <c r="BT132" s="232"/>
      <c r="BU132" s="189"/>
      <c r="BV132" s="119"/>
      <c r="BW132" s="49"/>
      <c r="BX132" s="49"/>
      <c r="BY132" s="349"/>
      <c r="BZ132" s="350"/>
      <c r="CA132" s="350"/>
      <c r="CB132" s="63"/>
      <c r="CC132" s="350"/>
      <c r="CD132" s="350"/>
      <c r="CE132" s="350"/>
      <c r="CF132" s="350"/>
      <c r="CG132" s="350"/>
      <c r="CH132" s="350"/>
      <c r="CI132" s="350"/>
      <c r="CJ132" s="331"/>
      <c r="CK132" s="154"/>
      <c r="CY132" s="154"/>
    </row>
    <row r="133" spans="2:103" s="50" customFormat="1" ht="12.75">
      <c r="B133" s="45"/>
      <c r="C133" s="49"/>
      <c r="D133" s="45"/>
      <c r="E133" s="45"/>
      <c r="F133" s="49"/>
      <c r="G133" s="49"/>
      <c r="H133" s="49"/>
      <c r="I133" s="49"/>
      <c r="J133" s="307"/>
      <c r="K133" s="307"/>
      <c r="L133" s="45"/>
      <c r="M133" s="49"/>
      <c r="N133" s="220"/>
      <c r="O133" s="49"/>
      <c r="P133" s="49"/>
      <c r="Q133" s="63"/>
      <c r="R133" s="49"/>
      <c r="S133" s="49"/>
      <c r="T133" s="63"/>
      <c r="U133" s="49"/>
      <c r="V133" s="49"/>
      <c r="W133" s="63"/>
      <c r="X133" s="49"/>
      <c r="Y133" s="49"/>
      <c r="Z133" s="63"/>
      <c r="AA133" s="49"/>
      <c r="AB133" s="49"/>
      <c r="AC133" s="220"/>
      <c r="AD133" s="331"/>
      <c r="AE133" s="66"/>
      <c r="AF133" s="66"/>
      <c r="AG133" s="12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220"/>
      <c r="AS133" s="49"/>
      <c r="AT133" s="49"/>
      <c r="AU133" s="49"/>
      <c r="AV133" s="49"/>
      <c r="AW133" s="49"/>
      <c r="AX133" s="49"/>
      <c r="AY133" s="49"/>
      <c r="AZ133" s="220"/>
      <c r="BA133" s="49"/>
      <c r="BB133" s="49"/>
      <c r="BC133" s="49"/>
      <c r="BD133" s="49"/>
      <c r="BE133" s="49"/>
      <c r="BF133" s="49"/>
      <c r="BG133" s="49"/>
      <c r="BH133" s="295"/>
      <c r="BI133" s="157"/>
      <c r="BJ133" s="170"/>
      <c r="BK133" s="171"/>
      <c r="BL133" s="172"/>
      <c r="BM133" s="171"/>
      <c r="BN133" s="172"/>
      <c r="BO133" s="171"/>
      <c r="BP133" s="173"/>
      <c r="BQ133" s="220"/>
      <c r="BR133" s="232"/>
      <c r="BS133" s="220"/>
      <c r="BT133" s="232"/>
      <c r="BU133" s="189"/>
      <c r="BV133" s="119"/>
      <c r="BW133" s="49"/>
      <c r="BX133" s="49"/>
      <c r="BY133" s="349"/>
      <c r="BZ133" s="350"/>
      <c r="CA133" s="350"/>
      <c r="CB133" s="63"/>
      <c r="CC133" s="350"/>
      <c r="CD133" s="350"/>
      <c r="CE133" s="350"/>
      <c r="CF133" s="350"/>
      <c r="CG133" s="350"/>
      <c r="CH133" s="350"/>
      <c r="CI133" s="350"/>
      <c r="CJ133" s="331"/>
      <c r="CK133" s="154"/>
      <c r="CY133" s="154"/>
    </row>
    <row r="134" spans="2:103" s="50" customFormat="1" ht="12.75">
      <c r="B134" s="45"/>
      <c r="C134" s="49"/>
      <c r="D134" s="45"/>
      <c r="E134" s="45"/>
      <c r="F134" s="49"/>
      <c r="G134" s="49"/>
      <c r="H134" s="49"/>
      <c r="I134" s="49"/>
      <c r="J134" s="335"/>
      <c r="K134" s="335"/>
      <c r="L134" s="45"/>
      <c r="M134" s="49"/>
      <c r="N134" s="220"/>
      <c r="O134" s="49"/>
      <c r="P134" s="49"/>
      <c r="Q134" s="63"/>
      <c r="R134" s="49"/>
      <c r="S134" s="49"/>
      <c r="T134" s="63"/>
      <c r="U134" s="49"/>
      <c r="V134" s="49"/>
      <c r="W134" s="63"/>
      <c r="X134" s="49"/>
      <c r="Y134" s="49"/>
      <c r="Z134" s="63"/>
      <c r="AA134" s="49"/>
      <c r="AB134" s="49"/>
      <c r="AC134" s="220"/>
      <c r="AD134" s="331"/>
      <c r="AE134" s="66"/>
      <c r="AF134" s="66"/>
      <c r="AG134" s="12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220"/>
      <c r="AS134" s="49"/>
      <c r="AT134" s="49"/>
      <c r="AU134" s="49"/>
      <c r="AV134" s="49"/>
      <c r="AW134" s="49"/>
      <c r="AX134" s="49"/>
      <c r="AY134" s="49"/>
      <c r="AZ134" s="220"/>
      <c r="BA134" s="49"/>
      <c r="BB134" s="49"/>
      <c r="BC134" s="49"/>
      <c r="BD134" s="49"/>
      <c r="BE134" s="49"/>
      <c r="BF134" s="49"/>
      <c r="BG134" s="49"/>
      <c r="BH134" s="295"/>
      <c r="BI134" s="157"/>
      <c r="BJ134" s="170"/>
      <c r="BK134" s="171"/>
      <c r="BL134" s="172"/>
      <c r="BM134" s="171"/>
      <c r="BN134" s="172"/>
      <c r="BO134" s="171"/>
      <c r="BP134" s="173"/>
      <c r="BQ134" s="220"/>
      <c r="BR134" s="232"/>
      <c r="BS134" s="220"/>
      <c r="BT134" s="232"/>
      <c r="BU134" s="189"/>
      <c r="BV134" s="119"/>
      <c r="BW134" s="49"/>
      <c r="BX134" s="49"/>
      <c r="BY134" s="349"/>
      <c r="BZ134" s="350"/>
      <c r="CA134" s="350"/>
      <c r="CB134" s="63"/>
      <c r="CC134" s="350"/>
      <c r="CD134" s="350"/>
      <c r="CE134" s="350"/>
      <c r="CF134" s="350"/>
      <c r="CG134" s="350"/>
      <c r="CH134" s="350"/>
      <c r="CI134" s="350"/>
      <c r="CJ134" s="331"/>
      <c r="CK134" s="154"/>
      <c r="CY134" s="154"/>
    </row>
    <row r="135" spans="2:103" s="50" customFormat="1" ht="12.75">
      <c r="B135" s="45"/>
      <c r="C135" s="49"/>
      <c r="D135" s="45"/>
      <c r="E135" s="45"/>
      <c r="F135" s="49"/>
      <c r="G135" s="49"/>
      <c r="H135" s="49"/>
      <c r="I135" s="49"/>
      <c r="J135" s="335"/>
      <c r="K135" s="335"/>
      <c r="L135" s="45"/>
      <c r="M135" s="49"/>
      <c r="N135" s="220"/>
      <c r="O135" s="49"/>
      <c r="P135" s="49"/>
      <c r="Q135" s="63"/>
      <c r="R135" s="49"/>
      <c r="S135" s="49"/>
      <c r="T135" s="63"/>
      <c r="U135" s="49"/>
      <c r="V135" s="49"/>
      <c r="W135" s="63"/>
      <c r="X135" s="49"/>
      <c r="Y135" s="49"/>
      <c r="Z135" s="63"/>
      <c r="AA135" s="49"/>
      <c r="AB135" s="49"/>
      <c r="AC135" s="220"/>
      <c r="AD135" s="331"/>
      <c r="AE135" s="66"/>
      <c r="AF135" s="66"/>
      <c r="AG135" s="12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220"/>
      <c r="AS135" s="49"/>
      <c r="AT135" s="49"/>
      <c r="AU135" s="49"/>
      <c r="AV135" s="49"/>
      <c r="AW135" s="49"/>
      <c r="AX135" s="49"/>
      <c r="AY135" s="49"/>
      <c r="AZ135" s="220"/>
      <c r="BA135" s="49"/>
      <c r="BB135" s="49"/>
      <c r="BC135" s="49"/>
      <c r="BD135" s="49"/>
      <c r="BE135" s="49"/>
      <c r="BF135" s="49"/>
      <c r="BG135" s="49"/>
      <c r="BH135" s="295"/>
      <c r="BI135" s="157"/>
      <c r="BJ135" s="170"/>
      <c r="BK135" s="171"/>
      <c r="BL135" s="172"/>
      <c r="BM135" s="171"/>
      <c r="BN135" s="172"/>
      <c r="BO135" s="171"/>
      <c r="BP135" s="173"/>
      <c r="BQ135" s="220"/>
      <c r="BR135" s="232"/>
      <c r="BS135" s="220"/>
      <c r="BT135" s="232"/>
      <c r="BU135" s="189"/>
      <c r="BV135" s="119"/>
      <c r="BW135" s="49"/>
      <c r="BX135" s="49"/>
      <c r="BY135" s="349"/>
      <c r="BZ135" s="350"/>
      <c r="CA135" s="350"/>
      <c r="CB135" s="63"/>
      <c r="CC135" s="350"/>
      <c r="CD135" s="350"/>
      <c r="CE135" s="350"/>
      <c r="CF135" s="350"/>
      <c r="CG135" s="350"/>
      <c r="CH135" s="350"/>
      <c r="CI135" s="350"/>
      <c r="CJ135" s="331"/>
      <c r="CK135" s="154"/>
      <c r="CY135" s="154"/>
    </row>
    <row r="136" spans="2:103" s="50" customFormat="1" ht="12.75">
      <c r="B136" s="45"/>
      <c r="C136" s="49"/>
      <c r="D136" s="45"/>
      <c r="E136" s="45"/>
      <c r="F136" s="49"/>
      <c r="G136" s="49"/>
      <c r="H136" s="49"/>
      <c r="I136" s="49"/>
      <c r="J136" s="335"/>
      <c r="K136" s="335"/>
      <c r="L136" s="45"/>
      <c r="M136" s="49"/>
      <c r="N136" s="220"/>
      <c r="O136" s="49"/>
      <c r="P136" s="49"/>
      <c r="Q136" s="63"/>
      <c r="R136" s="49"/>
      <c r="S136" s="49"/>
      <c r="T136" s="63"/>
      <c r="U136" s="49"/>
      <c r="V136" s="49"/>
      <c r="W136" s="63"/>
      <c r="X136" s="49"/>
      <c r="Y136" s="49"/>
      <c r="Z136" s="63"/>
      <c r="AA136" s="49"/>
      <c r="AB136" s="49"/>
      <c r="AC136" s="220"/>
      <c r="AD136" s="331"/>
      <c r="AE136" s="66"/>
      <c r="AF136" s="66"/>
      <c r="AG136" s="12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220"/>
      <c r="AS136" s="49"/>
      <c r="AT136" s="49"/>
      <c r="AU136" s="49"/>
      <c r="AV136" s="49"/>
      <c r="AW136" s="49"/>
      <c r="AX136" s="49"/>
      <c r="AY136" s="49"/>
      <c r="AZ136" s="220"/>
      <c r="BA136" s="49"/>
      <c r="BB136" s="49"/>
      <c r="BC136" s="49"/>
      <c r="BD136" s="49"/>
      <c r="BE136" s="49"/>
      <c r="BF136" s="49"/>
      <c r="BG136" s="49"/>
      <c r="BH136" s="295"/>
      <c r="BI136" s="157"/>
      <c r="BJ136" s="170"/>
      <c r="BK136" s="171"/>
      <c r="BL136" s="172"/>
      <c r="BM136" s="171"/>
      <c r="BN136" s="172"/>
      <c r="BO136" s="171"/>
      <c r="BP136" s="173"/>
      <c r="BQ136" s="220"/>
      <c r="BR136" s="232"/>
      <c r="BS136" s="220"/>
      <c r="BT136" s="232"/>
      <c r="BU136" s="189"/>
      <c r="BV136" s="119"/>
      <c r="BW136" s="49"/>
      <c r="BX136" s="49"/>
      <c r="BY136" s="349"/>
      <c r="BZ136" s="350"/>
      <c r="CA136" s="350"/>
      <c r="CB136" s="63"/>
      <c r="CC136" s="350"/>
      <c r="CD136" s="350"/>
      <c r="CE136" s="350"/>
      <c r="CF136" s="350"/>
      <c r="CG136" s="350"/>
      <c r="CH136" s="350"/>
      <c r="CI136" s="350"/>
      <c r="CJ136" s="331"/>
      <c r="CK136" s="154"/>
      <c r="CY136" s="154"/>
    </row>
    <row r="137" spans="2:103" s="50" customFormat="1" ht="12.75">
      <c r="B137" s="45"/>
      <c r="C137" s="49"/>
      <c r="D137" s="45"/>
      <c r="E137" s="45"/>
      <c r="F137" s="49"/>
      <c r="G137" s="49"/>
      <c r="H137" s="49"/>
      <c r="I137" s="49"/>
      <c r="J137" s="307"/>
      <c r="K137" s="307"/>
      <c r="L137" s="45"/>
      <c r="M137" s="49"/>
      <c r="N137" s="220"/>
      <c r="O137" s="49"/>
      <c r="P137" s="49"/>
      <c r="Q137" s="63"/>
      <c r="R137" s="49"/>
      <c r="S137" s="49"/>
      <c r="T137" s="63"/>
      <c r="U137" s="49"/>
      <c r="V137" s="49"/>
      <c r="W137" s="63"/>
      <c r="X137" s="49"/>
      <c r="Y137" s="49"/>
      <c r="Z137" s="63"/>
      <c r="AA137" s="49"/>
      <c r="AB137" s="49"/>
      <c r="AC137" s="220"/>
      <c r="AD137" s="331"/>
      <c r="AE137" s="66"/>
      <c r="AF137" s="66"/>
      <c r="AG137" s="12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220"/>
      <c r="AS137" s="49"/>
      <c r="AT137" s="49"/>
      <c r="AU137" s="49"/>
      <c r="AV137" s="49"/>
      <c r="AW137" s="49"/>
      <c r="AX137" s="49"/>
      <c r="AY137" s="49"/>
      <c r="AZ137" s="220"/>
      <c r="BA137" s="49"/>
      <c r="BB137" s="49"/>
      <c r="BC137" s="49"/>
      <c r="BD137" s="49"/>
      <c r="BE137" s="49"/>
      <c r="BF137" s="49"/>
      <c r="BG137" s="49"/>
      <c r="BH137" s="295"/>
      <c r="BI137" s="157"/>
      <c r="BJ137" s="170"/>
      <c r="BK137" s="171"/>
      <c r="BL137" s="172"/>
      <c r="BM137" s="171"/>
      <c r="BN137" s="172"/>
      <c r="BO137" s="171"/>
      <c r="BP137" s="173"/>
      <c r="BQ137" s="220"/>
      <c r="BR137" s="232" t="s">
        <v>47</v>
      </c>
      <c r="BS137" s="220"/>
      <c r="BT137" s="232" t="s">
        <v>47</v>
      </c>
      <c r="BU137" s="189"/>
      <c r="BV137" s="119"/>
      <c r="BW137" s="49"/>
      <c r="BX137" s="49"/>
      <c r="BY137" s="349"/>
      <c r="BZ137" s="350"/>
      <c r="CA137" s="350"/>
      <c r="CB137" s="63"/>
      <c r="CC137" s="350"/>
      <c r="CD137" s="350"/>
      <c r="CE137" s="350"/>
      <c r="CF137" s="350"/>
      <c r="CG137" s="350"/>
      <c r="CH137" s="350"/>
      <c r="CI137" s="350"/>
      <c r="CJ137" s="331"/>
      <c r="CK137" s="154"/>
      <c r="CY137" s="154"/>
    </row>
    <row r="138" spans="2:103" s="13" customFormat="1" ht="12.75">
      <c r="B138" s="26"/>
      <c r="C138" s="27"/>
      <c r="D138" s="26"/>
      <c r="E138" s="26"/>
      <c r="F138" s="27"/>
      <c r="G138" s="27"/>
      <c r="H138" s="27"/>
      <c r="I138" s="27"/>
      <c r="J138" s="26"/>
      <c r="K138" s="26"/>
      <c r="L138" s="26"/>
      <c r="M138" s="27"/>
      <c r="N138" s="221"/>
      <c r="O138" s="22"/>
      <c r="P138" s="27"/>
      <c r="Q138" s="64"/>
      <c r="R138" s="22"/>
      <c r="S138" s="27"/>
      <c r="T138" s="64"/>
      <c r="U138" s="22"/>
      <c r="V138" s="27"/>
      <c r="W138" s="64"/>
      <c r="X138" s="22"/>
      <c r="Y138" s="27"/>
      <c r="Z138" s="64"/>
      <c r="AA138" s="22"/>
      <c r="AB138" s="27"/>
      <c r="AC138" s="221"/>
      <c r="AD138" s="332"/>
      <c r="AE138" s="67"/>
      <c r="AF138" s="67"/>
      <c r="AG138" s="124"/>
      <c r="AH138" s="18"/>
      <c r="AI138" s="129"/>
      <c r="AJ138" s="127"/>
      <c r="AK138" s="127"/>
      <c r="AL138" s="247"/>
      <c r="AM138" s="247"/>
      <c r="AN138" s="127"/>
      <c r="AO138" s="127"/>
      <c r="AP138" s="247"/>
      <c r="AQ138" s="247"/>
      <c r="AR138" s="221"/>
      <c r="AS138" s="22"/>
      <c r="AT138" s="22"/>
      <c r="AU138" s="22"/>
      <c r="AV138" s="22"/>
      <c r="AW138" s="22"/>
      <c r="AX138" s="22"/>
      <c r="AY138" s="22"/>
      <c r="AZ138" s="221"/>
      <c r="BA138" s="22"/>
      <c r="BB138" s="22"/>
      <c r="BC138" s="22"/>
      <c r="BD138" s="22"/>
      <c r="BE138" s="22"/>
      <c r="BF138" s="22"/>
      <c r="BG138" s="22"/>
      <c r="BH138" s="295"/>
      <c r="BI138" s="157"/>
      <c r="BJ138" s="170"/>
      <c r="BK138" s="171"/>
      <c r="BL138" s="172"/>
      <c r="BM138" s="171"/>
      <c r="BN138" s="172"/>
      <c r="BO138" s="171"/>
      <c r="BP138" s="173"/>
      <c r="BQ138" s="221"/>
      <c r="BR138" s="227"/>
      <c r="BS138" s="221"/>
      <c r="BT138" s="227"/>
      <c r="BU138" s="190"/>
      <c r="BV138" s="120"/>
      <c r="BW138" s="27"/>
      <c r="BX138" s="22"/>
      <c r="BY138" s="347"/>
      <c r="BZ138" s="348"/>
      <c r="CA138" s="348"/>
      <c r="CB138" s="64"/>
      <c r="CC138" s="348"/>
      <c r="CD138" s="348"/>
      <c r="CE138" s="348"/>
      <c r="CF138" s="348"/>
      <c r="CG138" s="348"/>
      <c r="CH138" s="348"/>
      <c r="CI138" s="348"/>
      <c r="CJ138" s="332"/>
      <c r="CK138" s="108"/>
      <c r="CY138" s="108"/>
    </row>
    <row r="139" spans="34:88" ht="12.75">
      <c r="AH139" s="10"/>
      <c r="AI139" s="128"/>
      <c r="AR139" s="209"/>
      <c r="AS139" s="107"/>
      <c r="AT139" s="107"/>
      <c r="AU139" s="107"/>
      <c r="AV139" s="107"/>
      <c r="AW139" s="107"/>
      <c r="AX139" s="107"/>
      <c r="AY139" s="107"/>
      <c r="AZ139" s="209"/>
      <c r="BA139" s="107"/>
      <c r="BB139" s="107"/>
      <c r="BC139" s="107"/>
      <c r="BD139" s="107"/>
      <c r="BE139" s="107"/>
      <c r="BF139" s="107"/>
      <c r="BG139" s="107"/>
      <c r="BH139" s="295"/>
      <c r="BI139" s="157"/>
      <c r="BJ139" s="170"/>
      <c r="BK139" s="171"/>
      <c r="BL139" s="172"/>
      <c r="BM139" s="171"/>
      <c r="BN139" s="172"/>
      <c r="BO139" s="171"/>
      <c r="BP139" s="173"/>
      <c r="BR139" s="233"/>
      <c r="BT139" s="233"/>
      <c r="BY139" s="254"/>
      <c r="BZ139" s="251"/>
      <c r="CA139" s="251"/>
      <c r="CB139" s="277"/>
      <c r="CC139" s="251"/>
      <c r="CD139" s="251"/>
      <c r="CE139" s="251"/>
      <c r="CF139" s="251"/>
      <c r="CG139" s="251"/>
      <c r="CH139" s="251"/>
      <c r="CI139" s="251"/>
      <c r="CJ139" s="351"/>
    </row>
    <row r="140" spans="34:88" ht="12.75">
      <c r="AH140" s="10"/>
      <c r="AI140" s="128"/>
      <c r="AR140" s="209"/>
      <c r="AS140" s="107"/>
      <c r="AT140" s="107"/>
      <c r="AU140" s="107"/>
      <c r="AV140" s="107"/>
      <c r="AW140" s="107"/>
      <c r="AX140" s="107"/>
      <c r="AY140" s="107"/>
      <c r="AZ140" s="209"/>
      <c r="BA140" s="107"/>
      <c r="BB140" s="107"/>
      <c r="BC140" s="107"/>
      <c r="BD140" s="107"/>
      <c r="BE140" s="107"/>
      <c r="BF140" s="107"/>
      <c r="BG140" s="107"/>
      <c r="BH140" s="295"/>
      <c r="BR140" s="233"/>
      <c r="BT140" s="233"/>
      <c r="BY140" s="255"/>
      <c r="BZ140" s="250"/>
      <c r="CA140" s="250"/>
      <c r="CB140" s="278"/>
      <c r="CC140" s="250"/>
      <c r="CD140" s="250"/>
      <c r="CE140" s="250"/>
      <c r="CF140" s="250"/>
      <c r="CG140" s="250"/>
      <c r="CH140" s="250"/>
      <c r="CI140" s="250"/>
      <c r="CJ140" s="352"/>
    </row>
    <row r="141" spans="34:88" ht="12.75">
      <c r="AH141" s="10"/>
      <c r="AI141" s="128"/>
      <c r="AR141" s="209"/>
      <c r="AS141" s="107"/>
      <c r="AT141" s="107"/>
      <c r="AU141" s="107"/>
      <c r="AV141" s="107"/>
      <c r="AW141" s="107"/>
      <c r="AX141" s="107"/>
      <c r="AY141" s="107"/>
      <c r="AZ141" s="209"/>
      <c r="BA141" s="107"/>
      <c r="BB141" s="107"/>
      <c r="BC141" s="107"/>
      <c r="BD141" s="107"/>
      <c r="BE141" s="107"/>
      <c r="BF141" s="107"/>
      <c r="BG141" s="107"/>
      <c r="BH141" s="295"/>
      <c r="BR141" s="233"/>
      <c r="BT141" s="233"/>
      <c r="BY141" s="255"/>
      <c r="BZ141" s="250"/>
      <c r="CA141" s="250"/>
      <c r="CB141" s="278"/>
      <c r="CC141" s="250"/>
      <c r="CD141" s="250"/>
      <c r="CE141" s="250"/>
      <c r="CF141" s="250"/>
      <c r="CG141" s="250"/>
      <c r="CH141" s="250"/>
      <c r="CI141" s="250"/>
      <c r="CJ141" s="352"/>
    </row>
    <row r="142" spans="34:88" ht="12.75">
      <c r="AH142" s="10"/>
      <c r="AI142" s="128"/>
      <c r="AR142" s="209"/>
      <c r="AS142" s="107"/>
      <c r="AT142" s="107"/>
      <c r="AU142" s="107"/>
      <c r="AV142" s="107"/>
      <c r="AW142" s="107"/>
      <c r="AX142" s="107"/>
      <c r="AY142" s="107"/>
      <c r="AZ142" s="209"/>
      <c r="BA142" s="107"/>
      <c r="BB142" s="107"/>
      <c r="BC142" s="107"/>
      <c r="BD142" s="107"/>
      <c r="BE142" s="107"/>
      <c r="BF142" s="107"/>
      <c r="BG142" s="107"/>
      <c r="BH142" s="295"/>
      <c r="BR142" s="233"/>
      <c r="BT142" s="233"/>
      <c r="BY142" s="255"/>
      <c r="BZ142" s="250"/>
      <c r="CA142" s="250"/>
      <c r="CB142" s="278"/>
      <c r="CC142" s="250"/>
      <c r="CD142" s="250"/>
      <c r="CE142" s="250"/>
      <c r="CF142" s="250"/>
      <c r="CG142" s="250"/>
      <c r="CH142" s="250"/>
      <c r="CI142" s="250"/>
      <c r="CJ142" s="352"/>
    </row>
    <row r="143" spans="34:88" ht="12.75">
      <c r="AH143" s="10"/>
      <c r="AI143" s="128"/>
      <c r="AR143" s="209"/>
      <c r="AS143" s="107"/>
      <c r="AT143" s="107"/>
      <c r="AU143" s="107"/>
      <c r="AV143" s="107"/>
      <c r="AW143" s="107"/>
      <c r="AX143" s="107"/>
      <c r="AY143" s="107"/>
      <c r="AZ143" s="209"/>
      <c r="BA143" s="107"/>
      <c r="BB143" s="107"/>
      <c r="BC143" s="107"/>
      <c r="BD143" s="107"/>
      <c r="BE143" s="107"/>
      <c r="BF143" s="107"/>
      <c r="BG143" s="107"/>
      <c r="BH143" s="295"/>
      <c r="BR143" s="233"/>
      <c r="BT143" s="233"/>
      <c r="BY143" s="255"/>
      <c r="BZ143" s="250"/>
      <c r="CA143" s="250"/>
      <c r="CB143" s="278"/>
      <c r="CC143" s="250"/>
      <c r="CD143" s="250"/>
      <c r="CE143" s="250"/>
      <c r="CF143" s="250"/>
      <c r="CG143" s="250"/>
      <c r="CH143" s="250"/>
      <c r="CI143" s="250"/>
      <c r="CJ143" s="352"/>
    </row>
    <row r="144" spans="34:88" ht="12.75">
      <c r="AH144" s="10"/>
      <c r="AI144" s="128"/>
      <c r="AR144" s="209"/>
      <c r="AS144" s="107"/>
      <c r="AT144" s="107"/>
      <c r="AU144" s="107"/>
      <c r="AV144" s="107"/>
      <c r="AW144" s="107"/>
      <c r="AX144" s="107"/>
      <c r="AY144" s="107"/>
      <c r="AZ144" s="209"/>
      <c r="BA144" s="107"/>
      <c r="BB144" s="107"/>
      <c r="BC144" s="107"/>
      <c r="BD144" s="107"/>
      <c r="BE144" s="107"/>
      <c r="BF144" s="107"/>
      <c r="BG144" s="107"/>
      <c r="BH144" s="295"/>
      <c r="BR144" s="233"/>
      <c r="BT144" s="233"/>
      <c r="BY144" s="255"/>
      <c r="BZ144" s="250"/>
      <c r="CA144" s="250"/>
      <c r="CB144" s="278"/>
      <c r="CC144" s="250"/>
      <c r="CD144" s="250"/>
      <c r="CE144" s="250"/>
      <c r="CF144" s="250"/>
      <c r="CG144" s="250"/>
      <c r="CH144" s="250"/>
      <c r="CI144" s="250"/>
      <c r="CJ144" s="352"/>
    </row>
    <row r="145" spans="34:88" ht="12.75">
      <c r="AH145" s="10"/>
      <c r="AI145" s="128"/>
      <c r="AR145" s="209"/>
      <c r="AS145" s="107"/>
      <c r="AT145" s="107"/>
      <c r="AU145" s="107"/>
      <c r="AV145" s="107"/>
      <c r="AW145" s="107"/>
      <c r="AX145" s="107"/>
      <c r="AY145" s="107"/>
      <c r="AZ145" s="209"/>
      <c r="BA145" s="107"/>
      <c r="BB145" s="107"/>
      <c r="BC145" s="107"/>
      <c r="BD145" s="107"/>
      <c r="BE145" s="107"/>
      <c r="BF145" s="107"/>
      <c r="BG145" s="107"/>
      <c r="BH145" s="295"/>
      <c r="BR145" s="233"/>
      <c r="BT145" s="233"/>
      <c r="BY145" s="255"/>
      <c r="BZ145" s="250"/>
      <c r="CA145" s="250"/>
      <c r="CB145" s="278"/>
      <c r="CC145" s="250"/>
      <c r="CD145" s="250"/>
      <c r="CE145" s="250"/>
      <c r="CF145" s="250"/>
      <c r="CG145" s="250"/>
      <c r="CH145" s="250"/>
      <c r="CI145" s="250"/>
      <c r="CJ145" s="352"/>
    </row>
    <row r="146" spans="34:88" ht="12.75">
      <c r="AH146" s="72"/>
      <c r="AR146" s="209"/>
      <c r="AS146" s="107"/>
      <c r="AT146" s="107"/>
      <c r="AU146" s="107"/>
      <c r="AV146" s="107"/>
      <c r="AW146" s="107"/>
      <c r="AX146" s="107"/>
      <c r="AY146" s="107"/>
      <c r="AZ146" s="209"/>
      <c r="BA146" s="107"/>
      <c r="BB146" s="107"/>
      <c r="BC146" s="107"/>
      <c r="BD146" s="107"/>
      <c r="BE146" s="107"/>
      <c r="BF146" s="107"/>
      <c r="BG146" s="107"/>
      <c r="BH146" s="295"/>
      <c r="BR146" s="233"/>
      <c r="BT146" s="233"/>
      <c r="BY146" s="255"/>
      <c r="BZ146" s="250"/>
      <c r="CA146" s="250"/>
      <c r="CB146" s="278"/>
      <c r="CC146" s="250"/>
      <c r="CD146" s="250"/>
      <c r="CE146" s="250"/>
      <c r="CF146" s="250"/>
      <c r="CG146" s="250"/>
      <c r="CH146" s="250"/>
      <c r="CI146" s="250"/>
      <c r="CJ146" s="352"/>
    </row>
    <row r="147" spans="44:88" ht="12.75">
      <c r="AR147" s="209"/>
      <c r="AS147" s="107"/>
      <c r="AT147" s="107"/>
      <c r="AU147" s="107"/>
      <c r="AV147" s="107"/>
      <c r="AW147" s="107"/>
      <c r="AX147" s="107"/>
      <c r="AY147" s="107"/>
      <c r="AZ147" s="209"/>
      <c r="BA147" s="107"/>
      <c r="BB147" s="107"/>
      <c r="BC147" s="107"/>
      <c r="BD147" s="107"/>
      <c r="BE147" s="107"/>
      <c r="BF147" s="107"/>
      <c r="BG147" s="107"/>
      <c r="BH147" s="295"/>
      <c r="BR147" s="233"/>
      <c r="BT147" s="233"/>
      <c r="BY147" s="255"/>
      <c r="BZ147" s="250"/>
      <c r="CA147" s="250"/>
      <c r="CB147" s="278"/>
      <c r="CC147" s="250"/>
      <c r="CD147" s="250"/>
      <c r="CE147" s="250"/>
      <c r="CF147" s="250"/>
      <c r="CG147" s="250"/>
      <c r="CH147" s="250"/>
      <c r="CI147" s="250"/>
      <c r="CJ147" s="352"/>
    </row>
    <row r="148" spans="44:88" ht="12.75">
      <c r="AR148" s="209"/>
      <c r="AS148" s="107"/>
      <c r="AT148" s="107"/>
      <c r="AU148" s="107"/>
      <c r="AV148" s="107"/>
      <c r="AW148" s="107"/>
      <c r="AX148" s="107"/>
      <c r="AY148" s="107"/>
      <c r="AZ148" s="209"/>
      <c r="BA148" s="107"/>
      <c r="BB148" s="107"/>
      <c r="BC148" s="107"/>
      <c r="BD148" s="107"/>
      <c r="BE148" s="107"/>
      <c r="BF148" s="107"/>
      <c r="BG148" s="107"/>
      <c r="BH148" s="295"/>
      <c r="BR148" s="233"/>
      <c r="BT148" s="233"/>
      <c r="BY148" s="255"/>
      <c r="BZ148" s="250"/>
      <c r="CA148" s="250"/>
      <c r="CB148" s="278"/>
      <c r="CC148" s="250"/>
      <c r="CD148" s="250"/>
      <c r="CE148" s="250"/>
      <c r="CF148" s="250"/>
      <c r="CG148" s="250"/>
      <c r="CH148" s="250"/>
      <c r="CI148" s="250"/>
      <c r="CJ148" s="352"/>
    </row>
    <row r="149" spans="44:88" ht="12.75">
      <c r="AR149" s="209"/>
      <c r="AS149" s="107"/>
      <c r="AT149" s="107"/>
      <c r="AU149" s="107"/>
      <c r="AV149" s="107"/>
      <c r="AW149" s="107"/>
      <c r="AX149" s="107"/>
      <c r="AY149" s="107"/>
      <c r="AZ149" s="209"/>
      <c r="BA149" s="107"/>
      <c r="BB149" s="107"/>
      <c r="BC149" s="107"/>
      <c r="BD149" s="107"/>
      <c r="BE149" s="107"/>
      <c r="BF149" s="107"/>
      <c r="BG149" s="107"/>
      <c r="BH149" s="295"/>
      <c r="BR149" s="233"/>
      <c r="BT149" s="233"/>
      <c r="BY149" s="255"/>
      <c r="BZ149" s="250"/>
      <c r="CA149" s="250"/>
      <c r="CB149" s="278"/>
      <c r="CC149" s="250"/>
      <c r="CD149" s="250"/>
      <c r="CE149" s="250"/>
      <c r="CF149" s="250"/>
      <c r="CG149" s="250"/>
      <c r="CH149" s="250"/>
      <c r="CI149" s="250"/>
      <c r="CJ149" s="352"/>
    </row>
    <row r="150" spans="44:88" ht="12.75">
      <c r="AR150" s="209"/>
      <c r="AS150" s="107"/>
      <c r="AT150" s="107"/>
      <c r="AU150" s="107"/>
      <c r="AV150" s="107"/>
      <c r="AW150" s="107"/>
      <c r="AX150" s="107"/>
      <c r="AY150" s="107"/>
      <c r="AZ150" s="209"/>
      <c r="BA150" s="107"/>
      <c r="BB150" s="107"/>
      <c r="BC150" s="107"/>
      <c r="BD150" s="107"/>
      <c r="BE150" s="107"/>
      <c r="BF150" s="107"/>
      <c r="BG150" s="107"/>
      <c r="BH150" s="295"/>
      <c r="BR150" s="233"/>
      <c r="BT150" s="233"/>
      <c r="BY150" s="255"/>
      <c r="BZ150" s="250"/>
      <c r="CA150" s="250"/>
      <c r="CB150" s="278"/>
      <c r="CC150" s="250"/>
      <c r="CD150" s="250"/>
      <c r="CE150" s="250"/>
      <c r="CF150" s="250"/>
      <c r="CG150" s="250"/>
      <c r="CH150" s="250"/>
      <c r="CI150" s="250"/>
      <c r="CJ150" s="352"/>
    </row>
    <row r="151" spans="44:88" ht="12.75">
      <c r="AR151" s="209"/>
      <c r="AS151" s="107"/>
      <c r="AT151" s="107"/>
      <c r="AU151" s="107"/>
      <c r="AV151" s="107"/>
      <c r="AW151" s="107"/>
      <c r="AX151" s="107"/>
      <c r="AY151" s="107"/>
      <c r="AZ151" s="209"/>
      <c r="BA151" s="107"/>
      <c r="BB151" s="107"/>
      <c r="BC151" s="107"/>
      <c r="BD151" s="107"/>
      <c r="BE151" s="107"/>
      <c r="BF151" s="107"/>
      <c r="BG151" s="107"/>
      <c r="BH151" s="295"/>
      <c r="BR151" s="233"/>
      <c r="BT151" s="233"/>
      <c r="BY151" s="255"/>
      <c r="BZ151" s="250"/>
      <c r="CA151" s="250"/>
      <c r="CB151" s="278"/>
      <c r="CC151" s="250"/>
      <c r="CD151" s="250"/>
      <c r="CE151" s="250"/>
      <c r="CF151" s="250"/>
      <c r="CG151" s="250"/>
      <c r="CH151" s="250"/>
      <c r="CI151" s="250"/>
      <c r="CJ151" s="352"/>
    </row>
    <row r="152" spans="44:88" ht="12.75">
      <c r="AR152" s="209"/>
      <c r="AS152" s="107"/>
      <c r="AT152" s="107"/>
      <c r="AU152" s="107"/>
      <c r="AV152" s="107"/>
      <c r="AW152" s="107"/>
      <c r="AX152" s="107"/>
      <c r="AY152" s="107"/>
      <c r="AZ152" s="209"/>
      <c r="BA152" s="107"/>
      <c r="BB152" s="107"/>
      <c r="BC152" s="107"/>
      <c r="BD152" s="107"/>
      <c r="BE152" s="107"/>
      <c r="BF152" s="107"/>
      <c r="BG152" s="107"/>
      <c r="BH152" s="295"/>
      <c r="BR152" s="233"/>
      <c r="BT152" s="233"/>
      <c r="BY152" s="255"/>
      <c r="BZ152" s="250"/>
      <c r="CA152" s="250"/>
      <c r="CB152" s="278"/>
      <c r="CC152" s="250"/>
      <c r="CD152" s="250"/>
      <c r="CE152" s="250"/>
      <c r="CF152" s="250"/>
      <c r="CG152" s="250"/>
      <c r="CH152" s="250"/>
      <c r="CI152" s="250"/>
      <c r="CJ152" s="352"/>
    </row>
    <row r="153" spans="44:88" ht="12.75">
      <c r="AR153" s="209"/>
      <c r="AS153" s="107"/>
      <c r="AT153" s="107"/>
      <c r="AU153" s="107"/>
      <c r="AV153" s="107"/>
      <c r="AW153" s="107"/>
      <c r="AX153" s="107"/>
      <c r="AY153" s="107"/>
      <c r="AZ153" s="209"/>
      <c r="BA153" s="107"/>
      <c r="BB153" s="107"/>
      <c r="BC153" s="107"/>
      <c r="BD153" s="107"/>
      <c r="BE153" s="107"/>
      <c r="BF153" s="107"/>
      <c r="BG153" s="107"/>
      <c r="BH153" s="295"/>
      <c r="BR153" s="233"/>
      <c r="BT153" s="233"/>
      <c r="BY153" s="255"/>
      <c r="BZ153" s="250"/>
      <c r="CA153" s="250"/>
      <c r="CB153" s="278"/>
      <c r="CC153" s="250"/>
      <c r="CD153" s="250"/>
      <c r="CE153" s="250"/>
      <c r="CF153" s="250"/>
      <c r="CG153" s="250"/>
      <c r="CH153" s="250"/>
      <c r="CI153" s="250"/>
      <c r="CJ153" s="352"/>
    </row>
    <row r="154" spans="44:88" ht="12.75">
      <c r="AR154" s="209"/>
      <c r="AS154" s="107"/>
      <c r="AT154" s="107"/>
      <c r="AU154" s="107"/>
      <c r="AV154" s="107"/>
      <c r="AW154" s="107"/>
      <c r="AX154" s="107"/>
      <c r="AY154" s="107"/>
      <c r="AZ154" s="209"/>
      <c r="BA154" s="107"/>
      <c r="BB154" s="107"/>
      <c r="BC154" s="107"/>
      <c r="BD154" s="107"/>
      <c r="BE154" s="107"/>
      <c r="BF154" s="107"/>
      <c r="BG154" s="107"/>
      <c r="BH154" s="295"/>
      <c r="BR154" s="233"/>
      <c r="BT154" s="233"/>
      <c r="BY154" s="255"/>
      <c r="BZ154" s="250"/>
      <c r="CA154" s="250"/>
      <c r="CB154" s="278"/>
      <c r="CC154" s="250"/>
      <c r="CD154" s="250"/>
      <c r="CE154" s="250"/>
      <c r="CF154" s="250"/>
      <c r="CG154" s="250"/>
      <c r="CH154" s="250"/>
      <c r="CI154" s="250"/>
      <c r="CJ154" s="352"/>
    </row>
    <row r="155" spans="44:88" ht="12.75">
      <c r="AR155" s="209"/>
      <c r="AS155" s="107"/>
      <c r="AT155" s="107"/>
      <c r="AU155" s="107"/>
      <c r="AV155" s="107"/>
      <c r="AW155" s="107"/>
      <c r="AX155" s="107"/>
      <c r="AY155" s="107"/>
      <c r="AZ155" s="209"/>
      <c r="BA155" s="107"/>
      <c r="BB155" s="107"/>
      <c r="BC155" s="107"/>
      <c r="BD155" s="107"/>
      <c r="BE155" s="107"/>
      <c r="BF155" s="107"/>
      <c r="BG155" s="107"/>
      <c r="BH155" s="295"/>
      <c r="BR155" s="233"/>
      <c r="BT155" s="233"/>
      <c r="BY155" s="255"/>
      <c r="BZ155" s="250"/>
      <c r="CA155" s="250"/>
      <c r="CB155" s="278"/>
      <c r="CC155" s="250"/>
      <c r="CD155" s="250"/>
      <c r="CE155" s="250"/>
      <c r="CF155" s="250"/>
      <c r="CG155" s="250"/>
      <c r="CH155" s="250"/>
      <c r="CI155" s="250"/>
      <c r="CJ155" s="352"/>
    </row>
    <row r="156" spans="44:88" ht="12.75">
      <c r="AR156" s="209"/>
      <c r="AS156" s="107"/>
      <c r="AT156" s="107"/>
      <c r="AU156" s="107"/>
      <c r="AV156" s="107"/>
      <c r="AW156" s="107"/>
      <c r="AX156" s="107"/>
      <c r="AY156" s="107"/>
      <c r="AZ156" s="209"/>
      <c r="BA156" s="107"/>
      <c r="BB156" s="107"/>
      <c r="BC156" s="107"/>
      <c r="BD156" s="107"/>
      <c r="BE156" s="107"/>
      <c r="BF156" s="107"/>
      <c r="BG156" s="107"/>
      <c r="BH156" s="295"/>
      <c r="BY156" s="255"/>
      <c r="BZ156" s="250"/>
      <c r="CA156" s="250"/>
      <c r="CB156" s="278"/>
      <c r="CC156" s="250"/>
      <c r="CD156" s="250"/>
      <c r="CE156" s="250"/>
      <c r="CF156" s="250"/>
      <c r="CG156" s="250"/>
      <c r="CH156" s="250"/>
      <c r="CI156" s="250"/>
      <c r="CJ156" s="352"/>
    </row>
    <row r="157" spans="44:88" ht="12.75">
      <c r="AR157" s="209"/>
      <c r="AS157" s="107"/>
      <c r="AT157" s="107"/>
      <c r="AU157" s="107"/>
      <c r="AV157" s="107"/>
      <c r="AW157" s="107"/>
      <c r="AX157" s="107"/>
      <c r="AY157" s="107"/>
      <c r="AZ157" s="209"/>
      <c r="BA157" s="107"/>
      <c r="BB157" s="107"/>
      <c r="BC157" s="107"/>
      <c r="BD157" s="107"/>
      <c r="BE157" s="107"/>
      <c r="BF157" s="107"/>
      <c r="BG157" s="107"/>
      <c r="BH157" s="295"/>
      <c r="BY157" s="255"/>
      <c r="BZ157" s="250"/>
      <c r="CA157" s="250"/>
      <c r="CB157" s="278"/>
      <c r="CC157" s="250"/>
      <c r="CD157" s="250"/>
      <c r="CE157" s="250"/>
      <c r="CF157" s="250"/>
      <c r="CG157" s="250"/>
      <c r="CH157" s="250"/>
      <c r="CI157" s="250"/>
      <c r="CJ157" s="352"/>
    </row>
    <row r="158" spans="44:88" ht="12.75">
      <c r="AR158" s="209"/>
      <c r="AS158" s="107"/>
      <c r="AT158" s="107"/>
      <c r="AU158" s="107"/>
      <c r="AV158" s="107"/>
      <c r="AW158" s="107"/>
      <c r="AX158" s="107"/>
      <c r="AY158" s="107"/>
      <c r="AZ158" s="209"/>
      <c r="BA158" s="107"/>
      <c r="BB158" s="107"/>
      <c r="BC158" s="107"/>
      <c r="BD158" s="107"/>
      <c r="BE158" s="107"/>
      <c r="BF158" s="107"/>
      <c r="BG158" s="107"/>
      <c r="BH158" s="295"/>
      <c r="BY158" s="255"/>
      <c r="BZ158" s="250"/>
      <c r="CA158" s="250"/>
      <c r="CB158" s="278"/>
      <c r="CC158" s="250"/>
      <c r="CD158" s="250"/>
      <c r="CE158" s="250"/>
      <c r="CF158" s="250"/>
      <c r="CG158" s="250"/>
      <c r="CH158" s="250"/>
      <c r="CI158" s="250"/>
      <c r="CJ158" s="352"/>
    </row>
    <row r="159" spans="44:88" ht="12.75">
      <c r="AR159" s="209"/>
      <c r="AS159" s="107"/>
      <c r="AT159" s="107"/>
      <c r="AU159" s="107"/>
      <c r="AV159" s="107"/>
      <c r="AW159" s="107"/>
      <c r="AX159" s="107"/>
      <c r="AY159" s="107"/>
      <c r="AZ159" s="209"/>
      <c r="BA159" s="107"/>
      <c r="BB159" s="107"/>
      <c r="BC159" s="107"/>
      <c r="BD159" s="107"/>
      <c r="BE159" s="107"/>
      <c r="BF159" s="107"/>
      <c r="BG159" s="107"/>
      <c r="BH159" s="295"/>
      <c r="BY159" s="255"/>
      <c r="BZ159" s="250"/>
      <c r="CA159" s="250"/>
      <c r="CB159" s="278"/>
      <c r="CC159" s="250"/>
      <c r="CD159" s="250"/>
      <c r="CE159" s="250"/>
      <c r="CF159" s="250"/>
      <c r="CG159" s="250"/>
      <c r="CH159" s="250"/>
      <c r="CI159" s="250"/>
      <c r="CJ159" s="352"/>
    </row>
    <row r="160" spans="44:88" ht="12.75">
      <c r="AR160" s="209"/>
      <c r="AS160" s="107"/>
      <c r="AT160" s="107"/>
      <c r="AU160" s="107"/>
      <c r="AV160" s="107"/>
      <c r="AW160" s="107"/>
      <c r="AX160" s="107"/>
      <c r="AY160" s="107"/>
      <c r="AZ160" s="209"/>
      <c r="BA160" s="107"/>
      <c r="BB160" s="107"/>
      <c r="BC160" s="107"/>
      <c r="BD160" s="107"/>
      <c r="BE160" s="107"/>
      <c r="BF160" s="107"/>
      <c r="BG160" s="107"/>
      <c r="BH160" s="295"/>
      <c r="BY160" s="255"/>
      <c r="BZ160" s="250"/>
      <c r="CA160" s="250"/>
      <c r="CB160" s="278"/>
      <c r="CC160" s="250"/>
      <c r="CD160" s="250"/>
      <c r="CE160" s="250"/>
      <c r="CF160" s="250"/>
      <c r="CG160" s="250"/>
      <c r="CH160" s="250"/>
      <c r="CI160" s="250"/>
      <c r="CJ160" s="352"/>
    </row>
    <row r="161" spans="44:88" ht="12.75">
      <c r="AR161" s="209"/>
      <c r="AS161" s="107"/>
      <c r="AT161" s="107"/>
      <c r="AU161" s="107"/>
      <c r="AV161" s="107"/>
      <c r="AW161" s="107"/>
      <c r="AX161" s="107"/>
      <c r="AY161" s="107"/>
      <c r="AZ161" s="209"/>
      <c r="BA161" s="107"/>
      <c r="BB161" s="107"/>
      <c r="BC161" s="107"/>
      <c r="BD161" s="107"/>
      <c r="BE161" s="107"/>
      <c r="BF161" s="107"/>
      <c r="BG161" s="107"/>
      <c r="BH161" s="295"/>
      <c r="BY161" s="255"/>
      <c r="BZ161" s="250"/>
      <c r="CA161" s="250"/>
      <c r="CB161" s="278"/>
      <c r="CC161" s="250"/>
      <c r="CD161" s="250"/>
      <c r="CE161" s="250"/>
      <c r="CF161" s="250"/>
      <c r="CG161" s="250"/>
      <c r="CH161" s="250"/>
      <c r="CI161" s="250"/>
      <c r="CJ161" s="352"/>
    </row>
    <row r="162" spans="44:88" ht="12.75">
      <c r="AR162" s="209"/>
      <c r="AS162" s="107"/>
      <c r="AT162" s="107"/>
      <c r="AU162" s="107"/>
      <c r="AV162" s="107"/>
      <c r="AW162" s="107"/>
      <c r="AX162" s="107"/>
      <c r="AY162" s="107"/>
      <c r="AZ162" s="209"/>
      <c r="BA162" s="107"/>
      <c r="BB162" s="107"/>
      <c r="BC162" s="107"/>
      <c r="BD162" s="107"/>
      <c r="BE162" s="107"/>
      <c r="BF162" s="107"/>
      <c r="BG162" s="107"/>
      <c r="BH162" s="295"/>
      <c r="BY162" s="255"/>
      <c r="BZ162" s="250"/>
      <c r="CA162" s="250"/>
      <c r="CB162" s="278"/>
      <c r="CC162" s="250"/>
      <c r="CD162" s="250"/>
      <c r="CE162" s="250"/>
      <c r="CF162" s="250"/>
      <c r="CG162" s="250"/>
      <c r="CH162" s="250"/>
      <c r="CI162" s="250"/>
      <c r="CJ162" s="352"/>
    </row>
    <row r="163" spans="44:88" ht="12.75">
      <c r="AR163" s="209"/>
      <c r="AS163" s="107"/>
      <c r="AT163" s="107"/>
      <c r="AU163" s="107"/>
      <c r="AV163" s="107"/>
      <c r="AW163" s="107"/>
      <c r="AX163" s="107"/>
      <c r="AY163" s="107"/>
      <c r="AZ163" s="209"/>
      <c r="BA163" s="107"/>
      <c r="BB163" s="107"/>
      <c r="BC163" s="107"/>
      <c r="BD163" s="107"/>
      <c r="BE163" s="107"/>
      <c r="BF163" s="107"/>
      <c r="BG163" s="107"/>
      <c r="BH163" s="295"/>
      <c r="BY163" s="255"/>
      <c r="BZ163" s="250"/>
      <c r="CA163" s="250"/>
      <c r="CB163" s="278"/>
      <c r="CC163" s="250"/>
      <c r="CD163" s="250"/>
      <c r="CE163" s="250"/>
      <c r="CF163" s="250"/>
      <c r="CG163" s="250"/>
      <c r="CH163" s="250"/>
      <c r="CI163" s="250"/>
      <c r="CJ163" s="352"/>
    </row>
    <row r="164" spans="44:88" ht="12.75">
      <c r="AR164" s="209"/>
      <c r="AS164" s="107"/>
      <c r="AT164" s="107"/>
      <c r="AU164" s="107"/>
      <c r="AV164" s="107"/>
      <c r="AW164" s="107"/>
      <c r="AX164" s="107"/>
      <c r="AY164" s="107"/>
      <c r="AZ164" s="209"/>
      <c r="BA164" s="107"/>
      <c r="BB164" s="107"/>
      <c r="BC164" s="107"/>
      <c r="BD164" s="107"/>
      <c r="BE164" s="107"/>
      <c r="BF164" s="107"/>
      <c r="BG164" s="107"/>
      <c r="BH164" s="295"/>
      <c r="BY164" s="255"/>
      <c r="BZ164" s="250"/>
      <c r="CA164" s="250"/>
      <c r="CB164" s="278"/>
      <c r="CC164" s="250"/>
      <c r="CD164" s="250"/>
      <c r="CE164" s="250"/>
      <c r="CF164" s="250"/>
      <c r="CG164" s="250"/>
      <c r="CH164" s="250"/>
      <c r="CI164" s="250"/>
      <c r="CJ164" s="352"/>
    </row>
    <row r="165" spans="44:88" ht="12.75">
      <c r="AR165" s="209"/>
      <c r="AS165" s="107"/>
      <c r="AT165" s="107"/>
      <c r="AU165" s="107"/>
      <c r="AV165" s="107"/>
      <c r="AW165" s="107"/>
      <c r="AX165" s="107"/>
      <c r="AY165" s="107"/>
      <c r="AZ165" s="209"/>
      <c r="BA165" s="107"/>
      <c r="BB165" s="107"/>
      <c r="BC165" s="107"/>
      <c r="BD165" s="107"/>
      <c r="BE165" s="107"/>
      <c r="BF165" s="107"/>
      <c r="BG165" s="107"/>
      <c r="BH165" s="295"/>
      <c r="BY165" s="255"/>
      <c r="BZ165" s="250"/>
      <c r="CA165" s="250"/>
      <c r="CB165" s="278"/>
      <c r="CC165" s="250"/>
      <c r="CD165" s="250"/>
      <c r="CE165" s="250"/>
      <c r="CF165" s="250"/>
      <c r="CG165" s="250"/>
      <c r="CH165" s="250"/>
      <c r="CI165" s="250"/>
      <c r="CJ165" s="352"/>
    </row>
    <row r="166" spans="44:88" ht="12.75">
      <c r="AR166" s="209"/>
      <c r="AS166" s="107"/>
      <c r="AT166" s="107"/>
      <c r="AU166" s="107"/>
      <c r="AV166" s="107"/>
      <c r="AW166" s="107"/>
      <c r="AX166" s="107"/>
      <c r="AY166" s="107"/>
      <c r="AZ166" s="209"/>
      <c r="BA166" s="107"/>
      <c r="BB166" s="107"/>
      <c r="BC166" s="107"/>
      <c r="BD166" s="107"/>
      <c r="BE166" s="107"/>
      <c r="BF166" s="107"/>
      <c r="BG166" s="107"/>
      <c r="BH166" s="295"/>
      <c r="BY166" s="255"/>
      <c r="BZ166" s="250"/>
      <c r="CA166" s="250"/>
      <c r="CB166" s="278"/>
      <c r="CC166" s="250"/>
      <c r="CD166" s="250"/>
      <c r="CE166" s="250"/>
      <c r="CF166" s="250"/>
      <c r="CG166" s="250"/>
      <c r="CH166" s="250"/>
      <c r="CI166" s="250"/>
      <c r="CJ166" s="352"/>
    </row>
    <row r="167" spans="44:88" ht="12.75">
      <c r="AR167" s="209"/>
      <c r="AS167" s="107"/>
      <c r="AT167" s="107"/>
      <c r="AU167" s="107"/>
      <c r="AV167" s="107"/>
      <c r="AW167" s="107"/>
      <c r="AX167" s="107"/>
      <c r="AY167" s="107"/>
      <c r="AZ167" s="209"/>
      <c r="BA167" s="107"/>
      <c r="BB167" s="107"/>
      <c r="BC167" s="107"/>
      <c r="BD167" s="107"/>
      <c r="BE167" s="107"/>
      <c r="BF167" s="107"/>
      <c r="BG167" s="107"/>
      <c r="BH167" s="295"/>
      <c r="BY167" s="255"/>
      <c r="BZ167" s="250"/>
      <c r="CA167" s="250"/>
      <c r="CB167" s="278"/>
      <c r="CC167" s="250"/>
      <c r="CD167" s="250"/>
      <c r="CE167" s="250"/>
      <c r="CF167" s="250"/>
      <c r="CG167" s="250"/>
      <c r="CH167" s="250"/>
      <c r="CI167" s="250"/>
      <c r="CJ167" s="352"/>
    </row>
    <row r="168" spans="44:88" ht="12.75">
      <c r="AR168" s="209"/>
      <c r="AS168" s="107"/>
      <c r="AT168" s="107"/>
      <c r="AU168" s="107"/>
      <c r="AV168" s="107"/>
      <c r="AW168" s="107"/>
      <c r="AX168" s="107"/>
      <c r="AY168" s="107"/>
      <c r="AZ168" s="209"/>
      <c r="BA168" s="107"/>
      <c r="BB168" s="107"/>
      <c r="BC168" s="107"/>
      <c r="BD168" s="107"/>
      <c r="BE168" s="107"/>
      <c r="BF168" s="107"/>
      <c r="BG168" s="107"/>
      <c r="BH168" s="295"/>
      <c r="BY168" s="255"/>
      <c r="BZ168" s="250"/>
      <c r="CA168" s="250"/>
      <c r="CB168" s="278"/>
      <c r="CC168" s="250"/>
      <c r="CD168" s="250"/>
      <c r="CE168" s="250"/>
      <c r="CF168" s="250"/>
      <c r="CG168" s="250"/>
      <c r="CH168" s="250"/>
      <c r="CI168" s="250"/>
      <c r="CJ168" s="352"/>
    </row>
    <row r="169" spans="44:88" ht="12.75">
      <c r="AR169" s="209"/>
      <c r="AS169" s="107"/>
      <c r="AT169" s="107"/>
      <c r="AU169" s="107"/>
      <c r="AV169" s="107"/>
      <c r="AW169" s="107"/>
      <c r="AX169" s="107"/>
      <c r="AY169" s="107"/>
      <c r="AZ169" s="209"/>
      <c r="BA169" s="107"/>
      <c r="BB169" s="107"/>
      <c r="BC169" s="107"/>
      <c r="BD169" s="107"/>
      <c r="BE169" s="107"/>
      <c r="BF169" s="107"/>
      <c r="BG169" s="107"/>
      <c r="BH169" s="295"/>
      <c r="BY169" s="255"/>
      <c r="BZ169" s="250"/>
      <c r="CA169" s="250"/>
      <c r="CB169" s="278"/>
      <c r="CC169" s="250"/>
      <c r="CD169" s="250"/>
      <c r="CE169" s="250"/>
      <c r="CF169" s="250"/>
      <c r="CG169" s="250"/>
      <c r="CH169" s="250"/>
      <c r="CI169" s="250"/>
      <c r="CJ169" s="352"/>
    </row>
    <row r="170" spans="44:88" ht="12.75">
      <c r="AR170" s="209"/>
      <c r="AS170" s="107"/>
      <c r="AT170" s="107"/>
      <c r="AU170" s="107"/>
      <c r="AV170" s="107"/>
      <c r="AW170" s="107"/>
      <c r="AX170" s="107"/>
      <c r="AY170" s="107"/>
      <c r="AZ170" s="209"/>
      <c r="BA170" s="107"/>
      <c r="BB170" s="107"/>
      <c r="BC170" s="107"/>
      <c r="BD170" s="107"/>
      <c r="BE170" s="107"/>
      <c r="BF170" s="107"/>
      <c r="BG170" s="107"/>
      <c r="BH170" s="295"/>
      <c r="BY170" s="255"/>
      <c r="BZ170" s="250"/>
      <c r="CA170" s="250"/>
      <c r="CB170" s="278"/>
      <c r="CC170" s="250"/>
      <c r="CD170" s="250"/>
      <c r="CE170" s="250"/>
      <c r="CF170" s="250"/>
      <c r="CG170" s="250"/>
      <c r="CH170" s="250"/>
      <c r="CI170" s="250"/>
      <c r="CJ170" s="352"/>
    </row>
    <row r="171" spans="44:88" ht="12.75">
      <c r="AR171" s="209"/>
      <c r="AS171" s="107"/>
      <c r="AT171" s="107"/>
      <c r="AU171" s="107"/>
      <c r="AV171" s="107"/>
      <c r="AW171" s="107"/>
      <c r="AX171" s="107"/>
      <c r="AY171" s="107"/>
      <c r="AZ171" s="209"/>
      <c r="BA171" s="107"/>
      <c r="BB171" s="107"/>
      <c r="BC171" s="107"/>
      <c r="BD171" s="107"/>
      <c r="BE171" s="107"/>
      <c r="BF171" s="107"/>
      <c r="BG171" s="107"/>
      <c r="BH171" s="295"/>
      <c r="BY171" s="255"/>
      <c r="BZ171" s="250"/>
      <c r="CA171" s="250"/>
      <c r="CB171" s="278"/>
      <c r="CC171" s="250"/>
      <c r="CD171" s="250"/>
      <c r="CE171" s="250"/>
      <c r="CF171" s="250"/>
      <c r="CG171" s="250"/>
      <c r="CH171" s="250"/>
      <c r="CI171" s="250"/>
      <c r="CJ171" s="352"/>
    </row>
    <row r="172" spans="44:88" ht="12.75">
      <c r="AR172" s="209"/>
      <c r="AS172" s="107"/>
      <c r="AT172" s="107"/>
      <c r="AU172" s="107"/>
      <c r="AV172" s="107"/>
      <c r="AW172" s="107"/>
      <c r="AX172" s="107"/>
      <c r="AY172" s="107"/>
      <c r="AZ172" s="209"/>
      <c r="BA172" s="107"/>
      <c r="BB172" s="107"/>
      <c r="BC172" s="107"/>
      <c r="BD172" s="107"/>
      <c r="BE172" s="107"/>
      <c r="BF172" s="107"/>
      <c r="BG172" s="107"/>
      <c r="BH172" s="295"/>
      <c r="BY172" s="255"/>
      <c r="BZ172" s="250"/>
      <c r="CA172" s="250"/>
      <c r="CB172" s="278"/>
      <c r="CC172" s="250"/>
      <c r="CD172" s="250"/>
      <c r="CE172" s="250"/>
      <c r="CF172" s="250"/>
      <c r="CG172" s="250"/>
      <c r="CH172" s="250"/>
      <c r="CI172" s="250"/>
      <c r="CJ172" s="352"/>
    </row>
    <row r="173" spans="44:88" ht="12.75">
      <c r="AR173" s="209"/>
      <c r="AS173" s="107"/>
      <c r="AT173" s="107"/>
      <c r="AU173" s="107"/>
      <c r="AV173" s="107"/>
      <c r="AW173" s="107"/>
      <c r="AX173" s="107"/>
      <c r="AY173" s="107"/>
      <c r="AZ173" s="209"/>
      <c r="BA173" s="107"/>
      <c r="BB173" s="107"/>
      <c r="BC173" s="107"/>
      <c r="BD173" s="107"/>
      <c r="BE173" s="107"/>
      <c r="BF173" s="107"/>
      <c r="BG173" s="107"/>
      <c r="BH173" s="295"/>
      <c r="BY173" s="255"/>
      <c r="BZ173" s="250"/>
      <c r="CA173" s="250"/>
      <c r="CB173" s="278"/>
      <c r="CC173" s="250"/>
      <c r="CD173" s="250"/>
      <c r="CE173" s="250"/>
      <c r="CF173" s="250"/>
      <c r="CG173" s="250"/>
      <c r="CH173" s="250"/>
      <c r="CI173" s="250"/>
      <c r="CJ173" s="352"/>
    </row>
    <row r="174" spans="44:88" ht="12.75">
      <c r="AR174" s="209"/>
      <c r="AS174" s="107"/>
      <c r="AT174" s="107"/>
      <c r="AU174" s="107"/>
      <c r="AV174" s="107"/>
      <c r="AW174" s="107"/>
      <c r="AX174" s="107"/>
      <c r="AY174" s="107"/>
      <c r="AZ174" s="209"/>
      <c r="BA174" s="107"/>
      <c r="BB174" s="107"/>
      <c r="BC174" s="107"/>
      <c r="BD174" s="107"/>
      <c r="BE174" s="107"/>
      <c r="BF174" s="107"/>
      <c r="BG174" s="107"/>
      <c r="BH174" s="295"/>
      <c r="BY174" s="255"/>
      <c r="BZ174" s="250"/>
      <c r="CA174" s="250"/>
      <c r="CB174" s="278"/>
      <c r="CC174" s="250"/>
      <c r="CD174" s="250"/>
      <c r="CE174" s="250"/>
      <c r="CF174" s="250"/>
      <c r="CG174" s="250"/>
      <c r="CH174" s="250"/>
      <c r="CI174" s="250"/>
      <c r="CJ174" s="352"/>
    </row>
    <row r="175" spans="44:88" ht="12.75">
      <c r="AR175" s="209"/>
      <c r="AS175" s="107"/>
      <c r="AT175" s="107"/>
      <c r="AU175" s="107"/>
      <c r="AV175" s="107"/>
      <c r="AW175" s="107"/>
      <c r="AX175" s="107"/>
      <c r="AY175" s="107"/>
      <c r="AZ175" s="209"/>
      <c r="BA175" s="107"/>
      <c r="BB175" s="107"/>
      <c r="BC175" s="107"/>
      <c r="BD175" s="107"/>
      <c r="BE175" s="107"/>
      <c r="BF175" s="107"/>
      <c r="BG175" s="107"/>
      <c r="BH175" s="295"/>
      <c r="BY175" s="255"/>
      <c r="BZ175" s="250"/>
      <c r="CA175" s="250"/>
      <c r="CB175" s="278"/>
      <c r="CC175" s="250"/>
      <c r="CD175" s="250"/>
      <c r="CE175" s="250"/>
      <c r="CF175" s="250"/>
      <c r="CG175" s="250"/>
      <c r="CH175" s="250"/>
      <c r="CI175" s="250"/>
      <c r="CJ175" s="352"/>
    </row>
    <row r="176" spans="44:88" ht="12.75">
      <c r="AR176" s="209"/>
      <c r="AS176" s="107"/>
      <c r="AT176" s="107"/>
      <c r="AU176" s="107"/>
      <c r="AV176" s="107"/>
      <c r="AW176" s="107"/>
      <c r="AX176" s="107"/>
      <c r="AY176" s="107"/>
      <c r="AZ176" s="209"/>
      <c r="BA176" s="107"/>
      <c r="BB176" s="107"/>
      <c r="BC176" s="107"/>
      <c r="BD176" s="107"/>
      <c r="BE176" s="107"/>
      <c r="BF176" s="107"/>
      <c r="BG176" s="107"/>
      <c r="BH176" s="295"/>
      <c r="BY176" s="255"/>
      <c r="BZ176" s="250"/>
      <c r="CA176" s="250"/>
      <c r="CB176" s="278"/>
      <c r="CC176" s="250"/>
      <c r="CD176" s="250"/>
      <c r="CE176" s="250"/>
      <c r="CF176" s="250"/>
      <c r="CG176" s="250"/>
      <c r="CH176" s="250"/>
      <c r="CI176" s="250"/>
      <c r="CJ176" s="352"/>
    </row>
    <row r="177" spans="44:88" ht="12.75">
      <c r="AR177" s="209"/>
      <c r="AS177" s="107"/>
      <c r="AT177" s="107"/>
      <c r="AU177" s="107"/>
      <c r="AV177" s="107"/>
      <c r="AW177" s="107"/>
      <c r="AX177" s="107"/>
      <c r="AY177" s="107"/>
      <c r="AZ177" s="209"/>
      <c r="BA177" s="107"/>
      <c r="BB177" s="107"/>
      <c r="BC177" s="107"/>
      <c r="BD177" s="107"/>
      <c r="BE177" s="107"/>
      <c r="BF177" s="107"/>
      <c r="BG177" s="107"/>
      <c r="BH177" s="295"/>
      <c r="BY177" s="255"/>
      <c r="BZ177" s="250"/>
      <c r="CA177" s="250"/>
      <c r="CB177" s="278"/>
      <c r="CC177" s="250"/>
      <c r="CD177" s="250"/>
      <c r="CE177" s="250"/>
      <c r="CF177" s="250"/>
      <c r="CG177" s="250"/>
      <c r="CH177" s="250"/>
      <c r="CI177" s="250"/>
      <c r="CJ177" s="352"/>
    </row>
    <row r="178" spans="44:88" ht="12.75">
      <c r="AR178" s="209"/>
      <c r="AS178" s="107"/>
      <c r="AT178" s="107"/>
      <c r="AU178" s="107"/>
      <c r="AV178" s="107"/>
      <c r="AW178" s="107"/>
      <c r="AX178" s="107"/>
      <c r="AY178" s="107"/>
      <c r="AZ178" s="209"/>
      <c r="BA178" s="107"/>
      <c r="BB178" s="107"/>
      <c r="BC178" s="107"/>
      <c r="BD178" s="107"/>
      <c r="BE178" s="107"/>
      <c r="BF178" s="107"/>
      <c r="BG178" s="107"/>
      <c r="BH178" s="295"/>
      <c r="BY178" s="255"/>
      <c r="BZ178" s="250"/>
      <c r="CA178" s="250"/>
      <c r="CB178" s="278"/>
      <c r="CC178" s="250"/>
      <c r="CD178" s="250"/>
      <c r="CE178" s="250"/>
      <c r="CF178" s="250"/>
      <c r="CG178" s="250"/>
      <c r="CH178" s="250"/>
      <c r="CI178" s="250"/>
      <c r="CJ178" s="352"/>
    </row>
    <row r="179" spans="44:88" ht="12.75">
      <c r="AR179" s="209"/>
      <c r="AS179" s="107"/>
      <c r="AT179" s="107"/>
      <c r="AU179" s="107"/>
      <c r="AV179" s="107"/>
      <c r="AW179" s="107"/>
      <c r="AX179" s="107"/>
      <c r="AY179" s="107"/>
      <c r="AZ179" s="209"/>
      <c r="BA179" s="107"/>
      <c r="BB179" s="107"/>
      <c r="BC179" s="107"/>
      <c r="BD179" s="107"/>
      <c r="BE179" s="107"/>
      <c r="BF179" s="107"/>
      <c r="BG179" s="107"/>
      <c r="BH179" s="295"/>
      <c r="BY179" s="255"/>
      <c r="BZ179" s="250"/>
      <c r="CA179" s="250"/>
      <c r="CB179" s="278"/>
      <c r="CC179" s="250"/>
      <c r="CD179" s="250"/>
      <c r="CE179" s="250"/>
      <c r="CF179" s="250"/>
      <c r="CG179" s="250"/>
      <c r="CH179" s="250"/>
      <c r="CI179" s="250"/>
      <c r="CJ179" s="352"/>
    </row>
    <row r="180" spans="44:88" ht="12.75">
      <c r="AR180" s="209"/>
      <c r="AS180" s="107"/>
      <c r="AT180" s="107"/>
      <c r="AU180" s="107"/>
      <c r="AV180" s="107"/>
      <c r="AW180" s="107"/>
      <c r="AX180" s="107"/>
      <c r="AY180" s="107"/>
      <c r="AZ180" s="209"/>
      <c r="BA180" s="107"/>
      <c r="BB180" s="107"/>
      <c r="BC180" s="107"/>
      <c r="BD180" s="107"/>
      <c r="BE180" s="107"/>
      <c r="BF180" s="107"/>
      <c r="BG180" s="107"/>
      <c r="BH180" s="295"/>
      <c r="BY180" s="255"/>
      <c r="BZ180" s="250"/>
      <c r="CA180" s="250"/>
      <c r="CB180" s="278"/>
      <c r="CC180" s="250"/>
      <c r="CD180" s="250"/>
      <c r="CE180" s="250"/>
      <c r="CF180" s="250"/>
      <c r="CG180" s="250"/>
      <c r="CH180" s="250"/>
      <c r="CI180" s="250"/>
      <c r="CJ180" s="352"/>
    </row>
    <row r="181" spans="44:88" ht="12.75">
      <c r="AR181" s="209"/>
      <c r="AS181" s="107"/>
      <c r="AT181" s="107"/>
      <c r="AU181" s="107"/>
      <c r="AV181" s="107"/>
      <c r="AW181" s="107"/>
      <c r="AX181" s="107"/>
      <c r="AY181" s="107"/>
      <c r="AZ181" s="209"/>
      <c r="BA181" s="107"/>
      <c r="BB181" s="107"/>
      <c r="BC181" s="107"/>
      <c r="BD181" s="107"/>
      <c r="BE181" s="107"/>
      <c r="BF181" s="107"/>
      <c r="BG181" s="107"/>
      <c r="BH181" s="295"/>
      <c r="BY181" s="255"/>
      <c r="BZ181" s="250"/>
      <c r="CA181" s="250"/>
      <c r="CB181" s="278"/>
      <c r="CC181" s="250"/>
      <c r="CD181" s="250"/>
      <c r="CE181" s="250"/>
      <c r="CF181" s="250"/>
      <c r="CG181" s="250"/>
      <c r="CH181" s="250"/>
      <c r="CI181" s="250"/>
      <c r="CJ181" s="352"/>
    </row>
    <row r="182" spans="44:88" ht="12.75">
      <c r="AR182" s="209"/>
      <c r="AS182" s="107"/>
      <c r="AT182" s="107"/>
      <c r="AU182" s="107"/>
      <c r="AV182" s="107"/>
      <c r="AW182" s="107"/>
      <c r="AX182" s="107"/>
      <c r="AY182" s="107"/>
      <c r="AZ182" s="209"/>
      <c r="BA182" s="107"/>
      <c r="BB182" s="107"/>
      <c r="BC182" s="107"/>
      <c r="BD182" s="107"/>
      <c r="BE182" s="107"/>
      <c r="BF182" s="107"/>
      <c r="BG182" s="107"/>
      <c r="BH182" s="295"/>
      <c r="BY182" s="255"/>
      <c r="BZ182" s="250"/>
      <c r="CA182" s="250"/>
      <c r="CB182" s="278"/>
      <c r="CC182" s="250"/>
      <c r="CD182" s="250"/>
      <c r="CE182" s="250"/>
      <c r="CF182" s="250"/>
      <c r="CG182" s="250"/>
      <c r="CH182" s="250"/>
      <c r="CI182" s="250"/>
      <c r="CJ182" s="352"/>
    </row>
    <row r="183" spans="44:88" ht="12.75">
      <c r="AR183" s="209"/>
      <c r="AS183" s="107"/>
      <c r="AT183" s="107"/>
      <c r="AU183" s="107"/>
      <c r="AV183" s="107"/>
      <c r="AW183" s="107"/>
      <c r="AX183" s="107"/>
      <c r="AY183" s="107"/>
      <c r="AZ183" s="209"/>
      <c r="BA183" s="107"/>
      <c r="BB183" s="107"/>
      <c r="BC183" s="107"/>
      <c r="BD183" s="107"/>
      <c r="BE183" s="107"/>
      <c r="BF183" s="107"/>
      <c r="BG183" s="107"/>
      <c r="BH183" s="295"/>
      <c r="BY183" s="255"/>
      <c r="BZ183" s="250"/>
      <c r="CA183" s="250"/>
      <c r="CB183" s="278"/>
      <c r="CC183" s="250"/>
      <c r="CD183" s="250"/>
      <c r="CE183" s="250"/>
      <c r="CF183" s="250"/>
      <c r="CG183" s="250"/>
      <c r="CH183" s="250"/>
      <c r="CI183" s="250"/>
      <c r="CJ183" s="352"/>
    </row>
    <row r="184" spans="44:88" ht="12.75">
      <c r="AR184" s="209"/>
      <c r="AS184" s="107"/>
      <c r="AT184" s="107"/>
      <c r="AU184" s="107"/>
      <c r="AV184" s="107"/>
      <c r="AW184" s="107"/>
      <c r="AX184" s="107"/>
      <c r="AY184" s="107"/>
      <c r="AZ184" s="209"/>
      <c r="BA184" s="107"/>
      <c r="BB184" s="107"/>
      <c r="BC184" s="107"/>
      <c r="BD184" s="107"/>
      <c r="BE184" s="107"/>
      <c r="BF184" s="107"/>
      <c r="BG184" s="107"/>
      <c r="BH184" s="295"/>
      <c r="BY184" s="255"/>
      <c r="BZ184" s="250"/>
      <c r="CA184" s="250"/>
      <c r="CB184" s="278"/>
      <c r="CC184" s="250"/>
      <c r="CD184" s="250"/>
      <c r="CE184" s="250"/>
      <c r="CF184" s="250"/>
      <c r="CG184" s="250"/>
      <c r="CH184" s="250"/>
      <c r="CI184" s="250"/>
      <c r="CJ184" s="352"/>
    </row>
    <row r="185" spans="44:88" ht="12.75">
      <c r="AR185" s="209"/>
      <c r="AS185" s="107"/>
      <c r="AT185" s="107"/>
      <c r="AU185" s="107"/>
      <c r="AV185" s="107"/>
      <c r="AW185" s="107"/>
      <c r="AX185" s="107"/>
      <c r="AY185" s="107"/>
      <c r="AZ185" s="209"/>
      <c r="BA185" s="107"/>
      <c r="BB185" s="107"/>
      <c r="BC185" s="107"/>
      <c r="BD185" s="107"/>
      <c r="BE185" s="107"/>
      <c r="BF185" s="107"/>
      <c r="BG185" s="107"/>
      <c r="BH185" s="295"/>
      <c r="BY185" s="255"/>
      <c r="BZ185" s="250"/>
      <c r="CA185" s="250"/>
      <c r="CB185" s="278"/>
      <c r="CC185" s="250"/>
      <c r="CD185" s="250"/>
      <c r="CE185" s="250"/>
      <c r="CF185" s="250"/>
      <c r="CG185" s="250"/>
      <c r="CH185" s="250"/>
      <c r="CI185" s="250"/>
      <c r="CJ185" s="352"/>
    </row>
    <row r="186" spans="44:88" ht="12.75">
      <c r="AR186" s="209"/>
      <c r="AS186" s="107"/>
      <c r="AT186" s="107"/>
      <c r="AU186" s="107"/>
      <c r="AV186" s="107"/>
      <c r="AW186" s="107"/>
      <c r="AX186" s="107"/>
      <c r="AY186" s="107"/>
      <c r="AZ186" s="209"/>
      <c r="BA186" s="107"/>
      <c r="BB186" s="107"/>
      <c r="BC186" s="107"/>
      <c r="BD186" s="107"/>
      <c r="BE186" s="107"/>
      <c r="BF186" s="107"/>
      <c r="BG186" s="107"/>
      <c r="BH186" s="295"/>
      <c r="BY186" s="255"/>
      <c r="BZ186" s="250"/>
      <c r="CA186" s="250"/>
      <c r="CB186" s="278"/>
      <c r="CC186" s="250"/>
      <c r="CD186" s="250"/>
      <c r="CE186" s="250"/>
      <c r="CF186" s="250"/>
      <c r="CG186" s="250"/>
      <c r="CH186" s="250"/>
      <c r="CI186" s="250"/>
      <c r="CJ186" s="352"/>
    </row>
    <row r="187" spans="44:88" ht="12.75">
      <c r="AR187" s="209"/>
      <c r="AS187" s="107"/>
      <c r="AT187" s="107"/>
      <c r="AU187" s="107"/>
      <c r="AV187" s="107"/>
      <c r="AW187" s="107"/>
      <c r="AX187" s="107"/>
      <c r="AY187" s="107"/>
      <c r="AZ187" s="209"/>
      <c r="BA187" s="107"/>
      <c r="BB187" s="107"/>
      <c r="BC187" s="107"/>
      <c r="BD187" s="107"/>
      <c r="BE187" s="107"/>
      <c r="BF187" s="107"/>
      <c r="BG187" s="107"/>
      <c r="BH187" s="295"/>
      <c r="BY187" s="255"/>
      <c r="BZ187" s="250"/>
      <c r="CA187" s="250"/>
      <c r="CB187" s="278"/>
      <c r="CC187" s="250"/>
      <c r="CD187" s="250"/>
      <c r="CE187" s="250"/>
      <c r="CF187" s="250"/>
      <c r="CG187" s="250"/>
      <c r="CH187" s="250"/>
      <c r="CI187" s="250"/>
      <c r="CJ187" s="352"/>
    </row>
    <row r="188" spans="44:88" ht="12.75">
      <c r="AR188" s="209"/>
      <c r="AS188" s="107"/>
      <c r="AT188" s="107"/>
      <c r="AU188" s="107"/>
      <c r="AV188" s="107"/>
      <c r="AW188" s="107"/>
      <c r="AX188" s="107"/>
      <c r="AY188" s="107"/>
      <c r="AZ188" s="209"/>
      <c r="BA188" s="107"/>
      <c r="BB188" s="107"/>
      <c r="BC188" s="107"/>
      <c r="BD188" s="107"/>
      <c r="BE188" s="107"/>
      <c r="BF188" s="107"/>
      <c r="BG188" s="107"/>
      <c r="BH188" s="295"/>
      <c r="BY188" s="255"/>
      <c r="BZ188" s="250"/>
      <c r="CA188" s="250"/>
      <c r="CB188" s="278"/>
      <c r="CC188" s="250"/>
      <c r="CD188" s="250"/>
      <c r="CE188" s="250"/>
      <c r="CF188" s="250"/>
      <c r="CG188" s="250"/>
      <c r="CH188" s="250"/>
      <c r="CI188" s="250"/>
      <c r="CJ188" s="352"/>
    </row>
    <row r="189" spans="44:88" ht="12.75">
      <c r="AR189" s="209"/>
      <c r="AS189" s="107"/>
      <c r="AT189" s="107"/>
      <c r="AU189" s="107"/>
      <c r="AV189" s="107"/>
      <c r="AW189" s="107"/>
      <c r="AX189" s="107"/>
      <c r="AY189" s="107"/>
      <c r="AZ189" s="209"/>
      <c r="BA189" s="107"/>
      <c r="BB189" s="107"/>
      <c r="BC189" s="107"/>
      <c r="BD189" s="107"/>
      <c r="BE189" s="107"/>
      <c r="BF189" s="107"/>
      <c r="BG189" s="107"/>
      <c r="BH189" s="295"/>
      <c r="BY189" s="255"/>
      <c r="BZ189" s="250"/>
      <c r="CA189" s="250"/>
      <c r="CB189" s="278"/>
      <c r="CC189" s="250"/>
      <c r="CD189" s="250"/>
      <c r="CE189" s="250"/>
      <c r="CF189" s="250"/>
      <c r="CG189" s="250"/>
      <c r="CH189" s="250"/>
      <c r="CI189" s="250"/>
      <c r="CJ189" s="352"/>
    </row>
    <row r="190" spans="44:88" ht="12.75">
      <c r="AR190" s="209"/>
      <c r="AS190" s="107"/>
      <c r="AT190" s="107"/>
      <c r="AU190" s="107"/>
      <c r="AV190" s="107"/>
      <c r="AW190" s="107"/>
      <c r="AX190" s="107"/>
      <c r="AY190" s="107"/>
      <c r="AZ190" s="209"/>
      <c r="BA190" s="107"/>
      <c r="BB190" s="107"/>
      <c r="BC190" s="107"/>
      <c r="BD190" s="107"/>
      <c r="BE190" s="107"/>
      <c r="BF190" s="107"/>
      <c r="BG190" s="107"/>
      <c r="BH190" s="295"/>
      <c r="BY190" s="255"/>
      <c r="BZ190" s="250"/>
      <c r="CA190" s="250"/>
      <c r="CB190" s="278"/>
      <c r="CC190" s="250"/>
      <c r="CD190" s="250"/>
      <c r="CE190" s="250"/>
      <c r="CF190" s="250"/>
      <c r="CG190" s="250"/>
      <c r="CH190" s="250"/>
      <c r="CI190" s="250"/>
      <c r="CJ190" s="352"/>
    </row>
    <row r="191" spans="44:88" ht="12.75">
      <c r="AR191" s="209"/>
      <c r="AS191" s="107"/>
      <c r="AT191" s="107"/>
      <c r="AU191" s="107"/>
      <c r="AV191" s="107"/>
      <c r="AW191" s="107"/>
      <c r="AX191" s="107"/>
      <c r="AY191" s="107"/>
      <c r="AZ191" s="209"/>
      <c r="BA191" s="107"/>
      <c r="BB191" s="107"/>
      <c r="BC191" s="107"/>
      <c r="BD191" s="107"/>
      <c r="BE191" s="107"/>
      <c r="BF191" s="107"/>
      <c r="BG191" s="107"/>
      <c r="BH191" s="295"/>
      <c r="BY191" s="255"/>
      <c r="BZ191" s="250"/>
      <c r="CA191" s="250"/>
      <c r="CB191" s="278"/>
      <c r="CC191" s="250"/>
      <c r="CD191" s="250"/>
      <c r="CE191" s="250"/>
      <c r="CF191" s="250"/>
      <c r="CG191" s="250"/>
      <c r="CH191" s="250"/>
      <c r="CI191" s="250"/>
      <c r="CJ191" s="352"/>
    </row>
    <row r="192" spans="44:88" ht="12.75">
      <c r="AR192" s="209"/>
      <c r="AS192" s="107"/>
      <c r="AT192" s="107"/>
      <c r="AU192" s="107"/>
      <c r="AV192" s="107"/>
      <c r="AW192" s="107"/>
      <c r="AX192" s="107"/>
      <c r="AY192" s="107"/>
      <c r="AZ192" s="209"/>
      <c r="BA192" s="107"/>
      <c r="BB192" s="107"/>
      <c r="BC192" s="107"/>
      <c r="BD192" s="107"/>
      <c r="BE192" s="107"/>
      <c r="BF192" s="107"/>
      <c r="BG192" s="107"/>
      <c r="BH192" s="295"/>
      <c r="BY192" s="255"/>
      <c r="BZ192" s="250"/>
      <c r="CA192" s="250"/>
      <c r="CB192" s="278"/>
      <c r="CC192" s="250"/>
      <c r="CD192" s="250"/>
      <c r="CE192" s="250"/>
      <c r="CF192" s="250"/>
      <c r="CG192" s="250"/>
      <c r="CH192" s="250"/>
      <c r="CI192" s="250"/>
      <c r="CJ192" s="352"/>
    </row>
    <row r="193" spans="44:88" ht="12.75">
      <c r="AR193" s="209"/>
      <c r="AS193" s="107"/>
      <c r="AT193" s="107"/>
      <c r="AU193" s="107"/>
      <c r="AV193" s="107"/>
      <c r="AW193" s="107"/>
      <c r="AX193" s="107"/>
      <c r="AY193" s="107"/>
      <c r="AZ193" s="209"/>
      <c r="BA193" s="107"/>
      <c r="BB193" s="107"/>
      <c r="BC193" s="107"/>
      <c r="BD193" s="107"/>
      <c r="BE193" s="107"/>
      <c r="BF193" s="107"/>
      <c r="BG193" s="107"/>
      <c r="BH193" s="295"/>
      <c r="BY193" s="255"/>
      <c r="BZ193" s="250"/>
      <c r="CA193" s="250"/>
      <c r="CB193" s="278"/>
      <c r="CC193" s="250"/>
      <c r="CD193" s="250"/>
      <c r="CE193" s="250"/>
      <c r="CF193" s="250"/>
      <c r="CG193" s="250"/>
      <c r="CH193" s="250"/>
      <c r="CI193" s="250"/>
      <c r="CJ193" s="352"/>
    </row>
    <row r="194" spans="44:88" ht="12.75">
      <c r="AR194" s="209"/>
      <c r="AS194" s="107"/>
      <c r="AT194" s="107"/>
      <c r="AU194" s="107"/>
      <c r="AV194" s="107"/>
      <c r="AW194" s="107"/>
      <c r="AX194" s="107"/>
      <c r="AY194" s="107"/>
      <c r="AZ194" s="209"/>
      <c r="BA194" s="107"/>
      <c r="BB194" s="107"/>
      <c r="BC194" s="107"/>
      <c r="BD194" s="107"/>
      <c r="BE194" s="107"/>
      <c r="BF194" s="107"/>
      <c r="BG194" s="107"/>
      <c r="BH194" s="295"/>
      <c r="BY194" s="255"/>
      <c r="BZ194" s="250"/>
      <c r="CA194" s="250"/>
      <c r="CB194" s="278"/>
      <c r="CC194" s="250"/>
      <c r="CD194" s="250"/>
      <c r="CE194" s="250"/>
      <c r="CF194" s="250"/>
      <c r="CG194" s="250"/>
      <c r="CH194" s="250"/>
      <c r="CI194" s="250"/>
      <c r="CJ194" s="352"/>
    </row>
    <row r="195" spans="44:88" ht="12.75">
      <c r="AR195" s="209"/>
      <c r="AS195" s="107"/>
      <c r="AT195" s="107"/>
      <c r="AU195" s="107"/>
      <c r="AV195" s="107"/>
      <c r="AW195" s="107"/>
      <c r="AX195" s="107"/>
      <c r="AY195" s="107"/>
      <c r="AZ195" s="209"/>
      <c r="BA195" s="107"/>
      <c r="BB195" s="107"/>
      <c r="BC195" s="107"/>
      <c r="BD195" s="107"/>
      <c r="BE195" s="107"/>
      <c r="BF195" s="107"/>
      <c r="BG195" s="107"/>
      <c r="BH195" s="295"/>
      <c r="BY195" s="255"/>
      <c r="BZ195" s="250"/>
      <c r="CA195" s="250"/>
      <c r="CB195" s="278"/>
      <c r="CC195" s="250"/>
      <c r="CD195" s="250"/>
      <c r="CE195" s="250"/>
      <c r="CF195" s="250"/>
      <c r="CG195" s="250"/>
      <c r="CH195" s="250"/>
      <c r="CI195" s="250"/>
      <c r="CJ195" s="352"/>
    </row>
    <row r="196" spans="44:88" ht="12.75">
      <c r="AR196" s="209"/>
      <c r="AS196" s="107"/>
      <c r="AT196" s="107"/>
      <c r="AU196" s="107"/>
      <c r="AV196" s="107"/>
      <c r="AW196" s="107"/>
      <c r="AX196" s="107"/>
      <c r="AY196" s="107"/>
      <c r="AZ196" s="209"/>
      <c r="BA196" s="107"/>
      <c r="BB196" s="107"/>
      <c r="BC196" s="107"/>
      <c r="BD196" s="107"/>
      <c r="BE196" s="107"/>
      <c r="BF196" s="107"/>
      <c r="BG196" s="107"/>
      <c r="BH196" s="295"/>
      <c r="BY196" s="255"/>
      <c r="BZ196" s="250"/>
      <c r="CA196" s="250"/>
      <c r="CB196" s="278"/>
      <c r="CC196" s="250"/>
      <c r="CD196" s="250"/>
      <c r="CE196" s="250"/>
      <c r="CF196" s="250"/>
      <c r="CG196" s="250"/>
      <c r="CH196" s="250"/>
      <c r="CI196" s="250"/>
      <c r="CJ196" s="352"/>
    </row>
    <row r="197" spans="44:88" ht="12.75">
      <c r="AR197" s="209"/>
      <c r="AS197" s="107"/>
      <c r="AT197" s="107"/>
      <c r="AU197" s="107"/>
      <c r="AV197" s="107"/>
      <c r="AW197" s="107"/>
      <c r="AX197" s="107"/>
      <c r="AY197" s="107"/>
      <c r="AZ197" s="209"/>
      <c r="BA197" s="107"/>
      <c r="BB197" s="107"/>
      <c r="BC197" s="107"/>
      <c r="BD197" s="107"/>
      <c r="BE197" s="107"/>
      <c r="BF197" s="107"/>
      <c r="BG197" s="107"/>
      <c r="BH197" s="295"/>
      <c r="BY197" s="255"/>
      <c r="BZ197" s="250"/>
      <c r="CA197" s="250"/>
      <c r="CB197" s="278"/>
      <c r="CC197" s="250"/>
      <c r="CD197" s="250"/>
      <c r="CE197" s="250"/>
      <c r="CF197" s="250"/>
      <c r="CG197" s="250"/>
      <c r="CH197" s="250"/>
      <c r="CI197" s="250"/>
      <c r="CJ197" s="352"/>
    </row>
    <row r="198" spans="44:88" ht="12.75">
      <c r="AR198" s="209"/>
      <c r="AS198" s="107"/>
      <c r="AT198" s="107"/>
      <c r="AU198" s="107"/>
      <c r="AV198" s="107"/>
      <c r="AW198" s="107"/>
      <c r="AX198" s="107"/>
      <c r="AY198" s="107"/>
      <c r="AZ198" s="209"/>
      <c r="BA198" s="107"/>
      <c r="BB198" s="107"/>
      <c r="BC198" s="107"/>
      <c r="BD198" s="107"/>
      <c r="BE198" s="107"/>
      <c r="BF198" s="107"/>
      <c r="BG198" s="107"/>
      <c r="BH198" s="295"/>
      <c r="BY198" s="255"/>
      <c r="BZ198" s="250"/>
      <c r="CA198" s="250"/>
      <c r="CB198" s="278"/>
      <c r="CC198" s="250"/>
      <c r="CD198" s="250"/>
      <c r="CE198" s="250"/>
      <c r="CF198" s="250"/>
      <c r="CG198" s="250"/>
      <c r="CH198" s="250"/>
      <c r="CI198" s="250"/>
      <c r="CJ198" s="352"/>
    </row>
    <row r="199" spans="44:88" ht="12.75">
      <c r="AR199" s="209"/>
      <c r="AS199" s="107"/>
      <c r="AT199" s="107"/>
      <c r="AU199" s="107"/>
      <c r="AV199" s="107"/>
      <c r="AW199" s="107"/>
      <c r="AX199" s="107"/>
      <c r="AY199" s="107"/>
      <c r="AZ199" s="209"/>
      <c r="BA199" s="107"/>
      <c r="BB199" s="107"/>
      <c r="BC199" s="107"/>
      <c r="BD199" s="107"/>
      <c r="BE199" s="107"/>
      <c r="BF199" s="107"/>
      <c r="BG199" s="107"/>
      <c r="BH199" s="295"/>
      <c r="BY199" s="255"/>
      <c r="BZ199" s="250"/>
      <c r="CA199" s="250"/>
      <c r="CB199" s="278"/>
      <c r="CC199" s="250"/>
      <c r="CD199" s="250"/>
      <c r="CE199" s="250"/>
      <c r="CF199" s="250"/>
      <c r="CG199" s="250"/>
      <c r="CH199" s="250"/>
      <c r="CI199" s="250"/>
      <c r="CJ199" s="352"/>
    </row>
    <row r="200" spans="44:88" ht="12.75">
      <c r="AR200" s="209"/>
      <c r="AS200" s="107"/>
      <c r="AT200" s="107"/>
      <c r="AU200" s="107"/>
      <c r="AV200" s="107"/>
      <c r="AW200" s="107"/>
      <c r="AX200" s="107"/>
      <c r="AY200" s="107"/>
      <c r="AZ200" s="209"/>
      <c r="BA200" s="107"/>
      <c r="BB200" s="107"/>
      <c r="BC200" s="107"/>
      <c r="BD200" s="107"/>
      <c r="BE200" s="107"/>
      <c r="BF200" s="107"/>
      <c r="BG200" s="107"/>
      <c r="BH200" s="295"/>
      <c r="BY200" s="255"/>
      <c r="BZ200" s="250"/>
      <c r="CA200" s="250"/>
      <c r="CB200" s="278"/>
      <c r="CC200" s="250"/>
      <c r="CD200" s="250"/>
      <c r="CE200" s="250"/>
      <c r="CF200" s="250"/>
      <c r="CG200" s="250"/>
      <c r="CH200" s="250"/>
      <c r="CI200" s="250"/>
      <c r="CJ200" s="352"/>
    </row>
    <row r="201" spans="44:88" ht="12.75">
      <c r="AR201" s="209"/>
      <c r="AS201" s="107"/>
      <c r="AT201" s="107"/>
      <c r="AU201" s="107"/>
      <c r="AV201" s="107"/>
      <c r="AW201" s="107"/>
      <c r="AX201" s="107"/>
      <c r="AY201" s="107"/>
      <c r="AZ201" s="209"/>
      <c r="BA201" s="107"/>
      <c r="BB201" s="107"/>
      <c r="BC201" s="107"/>
      <c r="BD201" s="107"/>
      <c r="BE201" s="107"/>
      <c r="BF201" s="107"/>
      <c r="BG201" s="107"/>
      <c r="BH201" s="295"/>
      <c r="BY201" s="255"/>
      <c r="BZ201" s="250"/>
      <c r="CA201" s="250"/>
      <c r="CB201" s="278"/>
      <c r="CC201" s="250"/>
      <c r="CD201" s="250"/>
      <c r="CE201" s="250"/>
      <c r="CF201" s="250"/>
      <c r="CG201" s="250"/>
      <c r="CH201" s="250"/>
      <c r="CI201" s="250"/>
      <c r="CJ201" s="352"/>
    </row>
    <row r="202" spans="44:88" ht="12.75">
      <c r="AR202" s="209"/>
      <c r="AS202" s="107"/>
      <c r="AT202" s="107"/>
      <c r="AU202" s="107"/>
      <c r="AV202" s="107"/>
      <c r="AW202" s="107"/>
      <c r="AX202" s="107"/>
      <c r="AY202" s="107"/>
      <c r="AZ202" s="209"/>
      <c r="BA202" s="107"/>
      <c r="BB202" s="107"/>
      <c r="BC202" s="107"/>
      <c r="BD202" s="107"/>
      <c r="BE202" s="107"/>
      <c r="BF202" s="107"/>
      <c r="BG202" s="107"/>
      <c r="BH202" s="295"/>
      <c r="BY202" s="255"/>
      <c r="BZ202" s="250"/>
      <c r="CA202" s="250"/>
      <c r="CB202" s="278"/>
      <c r="CC202" s="250"/>
      <c r="CD202" s="250"/>
      <c r="CE202" s="250"/>
      <c r="CF202" s="250"/>
      <c r="CG202" s="250"/>
      <c r="CH202" s="250"/>
      <c r="CI202" s="250"/>
      <c r="CJ202" s="352"/>
    </row>
    <row r="203" spans="44:88" ht="12.75">
      <c r="AR203" s="209"/>
      <c r="AS203" s="107"/>
      <c r="AT203" s="107"/>
      <c r="AU203" s="107"/>
      <c r="AV203" s="107"/>
      <c r="AW203" s="107"/>
      <c r="AX203" s="107"/>
      <c r="AY203" s="107"/>
      <c r="AZ203" s="209"/>
      <c r="BA203" s="107"/>
      <c r="BB203" s="107"/>
      <c r="BC203" s="107"/>
      <c r="BD203" s="107"/>
      <c r="BE203" s="107"/>
      <c r="BF203" s="107"/>
      <c r="BG203" s="107"/>
      <c r="BH203" s="295"/>
      <c r="BY203" s="255"/>
      <c r="BZ203" s="250"/>
      <c r="CA203" s="250"/>
      <c r="CB203" s="278"/>
      <c r="CC203" s="250"/>
      <c r="CD203" s="250"/>
      <c r="CE203" s="250"/>
      <c r="CF203" s="250"/>
      <c r="CG203" s="250"/>
      <c r="CH203" s="250"/>
      <c r="CI203" s="250"/>
      <c r="CJ203" s="352"/>
    </row>
    <row r="204" spans="44:88" ht="12.75">
      <c r="AR204" s="209"/>
      <c r="AS204" s="107"/>
      <c r="AT204" s="107"/>
      <c r="AU204" s="107"/>
      <c r="AV204" s="107"/>
      <c r="AW204" s="107"/>
      <c r="AX204" s="107"/>
      <c r="AY204" s="107"/>
      <c r="AZ204" s="209"/>
      <c r="BA204" s="107"/>
      <c r="BB204" s="107"/>
      <c r="BC204" s="107"/>
      <c r="BD204" s="107"/>
      <c r="BE204" s="107"/>
      <c r="BF204" s="107"/>
      <c r="BG204" s="107"/>
      <c r="BH204" s="295"/>
      <c r="BY204" s="255"/>
      <c r="BZ204" s="250"/>
      <c r="CA204" s="250"/>
      <c r="CB204" s="278"/>
      <c r="CC204" s="250"/>
      <c r="CD204" s="250"/>
      <c r="CE204" s="250"/>
      <c r="CF204" s="250"/>
      <c r="CG204" s="250"/>
      <c r="CH204" s="250"/>
      <c r="CI204" s="250"/>
      <c r="CJ204" s="352"/>
    </row>
    <row r="205" spans="44:88" ht="12.75">
      <c r="AR205" s="209"/>
      <c r="AS205" s="107"/>
      <c r="AT205" s="107"/>
      <c r="AU205" s="107"/>
      <c r="AV205" s="107"/>
      <c r="AW205" s="107"/>
      <c r="AX205" s="107"/>
      <c r="AY205" s="107"/>
      <c r="AZ205" s="209"/>
      <c r="BA205" s="107"/>
      <c r="BB205" s="107"/>
      <c r="BC205" s="107"/>
      <c r="BD205" s="107"/>
      <c r="BE205" s="107"/>
      <c r="BF205" s="107"/>
      <c r="BG205" s="107"/>
      <c r="BH205" s="295"/>
      <c r="BY205" s="255"/>
      <c r="BZ205" s="250"/>
      <c r="CA205" s="250"/>
      <c r="CB205" s="278"/>
      <c r="CC205" s="250"/>
      <c r="CD205" s="250"/>
      <c r="CE205" s="250"/>
      <c r="CF205" s="250"/>
      <c r="CG205" s="250"/>
      <c r="CH205" s="250"/>
      <c r="CI205" s="250"/>
      <c r="CJ205" s="352"/>
    </row>
    <row r="206" spans="44:88" ht="12.75">
      <c r="AR206" s="209"/>
      <c r="AS206" s="107"/>
      <c r="AT206" s="107"/>
      <c r="AU206" s="107"/>
      <c r="AV206" s="107"/>
      <c r="AW206" s="107"/>
      <c r="AX206" s="107"/>
      <c r="AY206" s="107"/>
      <c r="AZ206" s="209"/>
      <c r="BA206" s="107"/>
      <c r="BB206" s="107"/>
      <c r="BC206" s="107"/>
      <c r="BD206" s="107"/>
      <c r="BE206" s="107"/>
      <c r="BF206" s="107"/>
      <c r="BG206" s="107"/>
      <c r="BH206" s="295"/>
      <c r="BY206" s="255"/>
      <c r="BZ206" s="250"/>
      <c r="CA206" s="250"/>
      <c r="CB206" s="278"/>
      <c r="CC206" s="250"/>
      <c r="CD206" s="250"/>
      <c r="CE206" s="250"/>
      <c r="CF206" s="250"/>
      <c r="CG206" s="250"/>
      <c r="CH206" s="250"/>
      <c r="CI206" s="250"/>
      <c r="CJ206" s="352"/>
    </row>
    <row r="207" spans="44:88" ht="12.75">
      <c r="AR207" s="209"/>
      <c r="AS207" s="107"/>
      <c r="AT207" s="107"/>
      <c r="AU207" s="107"/>
      <c r="AV207" s="107"/>
      <c r="AW207" s="107"/>
      <c r="AX207" s="107"/>
      <c r="AY207" s="107"/>
      <c r="AZ207" s="209"/>
      <c r="BA207" s="107"/>
      <c r="BB207" s="107"/>
      <c r="BC207" s="107"/>
      <c r="BD207" s="107"/>
      <c r="BE207" s="107"/>
      <c r="BF207" s="107"/>
      <c r="BG207" s="107"/>
      <c r="BH207" s="295"/>
      <c r="BY207" s="255"/>
      <c r="BZ207" s="250"/>
      <c r="CA207" s="250"/>
      <c r="CB207" s="278"/>
      <c r="CC207" s="250"/>
      <c r="CD207" s="250"/>
      <c r="CE207" s="250"/>
      <c r="CF207" s="250"/>
      <c r="CG207" s="250"/>
      <c r="CH207" s="250"/>
      <c r="CI207" s="250"/>
      <c r="CJ207" s="352"/>
    </row>
    <row r="208" spans="44:88" ht="12.75">
      <c r="AR208" s="209"/>
      <c r="AS208" s="107"/>
      <c r="AT208" s="107"/>
      <c r="AU208" s="107"/>
      <c r="AV208" s="107"/>
      <c r="AW208" s="107"/>
      <c r="AX208" s="107"/>
      <c r="AY208" s="107"/>
      <c r="AZ208" s="209"/>
      <c r="BA208" s="107"/>
      <c r="BB208" s="107"/>
      <c r="BC208" s="107"/>
      <c r="BD208" s="107"/>
      <c r="BE208" s="107"/>
      <c r="BF208" s="107"/>
      <c r="BG208" s="107"/>
      <c r="BH208" s="295"/>
      <c r="BY208" s="255"/>
      <c r="BZ208" s="250"/>
      <c r="CA208" s="250"/>
      <c r="CB208" s="278"/>
      <c r="CC208" s="250"/>
      <c r="CD208" s="250"/>
      <c r="CE208" s="250"/>
      <c r="CF208" s="250"/>
      <c r="CG208" s="250"/>
      <c r="CH208" s="250"/>
      <c r="CI208" s="250"/>
      <c r="CJ208" s="352"/>
    </row>
    <row r="209" spans="44:88" ht="12.75">
      <c r="AR209" s="209"/>
      <c r="AS209" s="107"/>
      <c r="AT209" s="107"/>
      <c r="AU209" s="107"/>
      <c r="AV209" s="107"/>
      <c r="AW209" s="107"/>
      <c r="AX209" s="107"/>
      <c r="AY209" s="107"/>
      <c r="AZ209" s="209"/>
      <c r="BA209" s="107"/>
      <c r="BB209" s="107"/>
      <c r="BC209" s="107"/>
      <c r="BD209" s="107"/>
      <c r="BE209" s="107"/>
      <c r="BF209" s="107"/>
      <c r="BG209" s="107"/>
      <c r="BH209" s="295"/>
      <c r="BY209" s="255"/>
      <c r="BZ209" s="250"/>
      <c r="CA209" s="250"/>
      <c r="CB209" s="278"/>
      <c r="CC209" s="250"/>
      <c r="CD209" s="250"/>
      <c r="CE209" s="250"/>
      <c r="CF209" s="250"/>
      <c r="CG209" s="250"/>
      <c r="CH209" s="250"/>
      <c r="CI209" s="250"/>
      <c r="CJ209" s="352"/>
    </row>
    <row r="210" spans="44:88" ht="12.75">
      <c r="AR210" s="209"/>
      <c r="AS210" s="107"/>
      <c r="AT210" s="107"/>
      <c r="AU210" s="107"/>
      <c r="AV210" s="107"/>
      <c r="AW210" s="107"/>
      <c r="AX210" s="107"/>
      <c r="AY210" s="107"/>
      <c r="AZ210" s="209"/>
      <c r="BA210" s="107"/>
      <c r="BB210" s="107"/>
      <c r="BC210" s="107"/>
      <c r="BD210" s="107"/>
      <c r="BE210" s="107"/>
      <c r="BF210" s="107"/>
      <c r="BG210" s="107"/>
      <c r="BH210" s="295"/>
      <c r="BY210" s="255"/>
      <c r="BZ210" s="250"/>
      <c r="CA210" s="250"/>
      <c r="CB210" s="278"/>
      <c r="CC210" s="250"/>
      <c r="CD210" s="250"/>
      <c r="CE210" s="250"/>
      <c r="CF210" s="250"/>
      <c r="CG210" s="250"/>
      <c r="CH210" s="250"/>
      <c r="CI210" s="250"/>
      <c r="CJ210" s="352"/>
    </row>
    <row r="211" spans="44:88" ht="12.75">
      <c r="AR211" s="209"/>
      <c r="AS211" s="107"/>
      <c r="AT211" s="107"/>
      <c r="AU211" s="107"/>
      <c r="AV211" s="107"/>
      <c r="AW211" s="107"/>
      <c r="AX211" s="107"/>
      <c r="AY211" s="107"/>
      <c r="AZ211" s="209"/>
      <c r="BA211" s="107"/>
      <c r="BB211" s="107"/>
      <c r="BC211" s="107"/>
      <c r="BD211" s="107"/>
      <c r="BE211" s="107"/>
      <c r="BF211" s="107"/>
      <c r="BG211" s="107"/>
      <c r="BH211" s="295"/>
      <c r="BY211" s="255"/>
      <c r="BZ211" s="250"/>
      <c r="CA211" s="250"/>
      <c r="CB211" s="278"/>
      <c r="CC211" s="250"/>
      <c r="CD211" s="250"/>
      <c r="CE211" s="250"/>
      <c r="CF211" s="250"/>
      <c r="CG211" s="250"/>
      <c r="CH211" s="250"/>
      <c r="CI211" s="250"/>
      <c r="CJ211" s="352"/>
    </row>
    <row r="212" spans="44:88" ht="12.75">
      <c r="AR212" s="209"/>
      <c r="AS212" s="107"/>
      <c r="AT212" s="107"/>
      <c r="AU212" s="107"/>
      <c r="AV212" s="107"/>
      <c r="AW212" s="107"/>
      <c r="AX212" s="107"/>
      <c r="AY212" s="107"/>
      <c r="AZ212" s="209"/>
      <c r="BA212" s="107"/>
      <c r="BB212" s="107"/>
      <c r="BC212" s="107"/>
      <c r="BD212" s="107"/>
      <c r="BE212" s="107"/>
      <c r="BF212" s="107"/>
      <c r="BG212" s="107"/>
      <c r="BH212" s="295"/>
      <c r="BY212" s="255"/>
      <c r="BZ212" s="250"/>
      <c r="CA212" s="250"/>
      <c r="CB212" s="278"/>
      <c r="CC212" s="250"/>
      <c r="CD212" s="250"/>
      <c r="CE212" s="250"/>
      <c r="CF212" s="250"/>
      <c r="CG212" s="250"/>
      <c r="CH212" s="250"/>
      <c r="CI212" s="250"/>
      <c r="CJ212" s="352"/>
    </row>
    <row r="213" spans="44:88" ht="12.75">
      <c r="AR213" s="209"/>
      <c r="AS213" s="107"/>
      <c r="AT213" s="107"/>
      <c r="AU213" s="107"/>
      <c r="AV213" s="107"/>
      <c r="AW213" s="107"/>
      <c r="AX213" s="107"/>
      <c r="AY213" s="107"/>
      <c r="AZ213" s="209"/>
      <c r="BA213" s="107"/>
      <c r="BB213" s="107"/>
      <c r="BC213" s="107"/>
      <c r="BD213" s="107"/>
      <c r="BE213" s="107"/>
      <c r="BF213" s="107"/>
      <c r="BG213" s="107"/>
      <c r="BH213" s="295"/>
      <c r="BY213" s="255"/>
      <c r="BZ213" s="250"/>
      <c r="CA213" s="250"/>
      <c r="CB213" s="278"/>
      <c r="CC213" s="250"/>
      <c r="CD213" s="250"/>
      <c r="CE213" s="250"/>
      <c r="CF213" s="250"/>
      <c r="CG213" s="250"/>
      <c r="CH213" s="250"/>
      <c r="CI213" s="250"/>
      <c r="CJ213" s="352"/>
    </row>
    <row r="214" spans="44:88" ht="12.75">
      <c r="AR214" s="209"/>
      <c r="AS214" s="107"/>
      <c r="AT214" s="107"/>
      <c r="AU214" s="107"/>
      <c r="AV214" s="107"/>
      <c r="AW214" s="107"/>
      <c r="AX214" s="107"/>
      <c r="AY214" s="107"/>
      <c r="AZ214" s="209"/>
      <c r="BA214" s="107"/>
      <c r="BB214" s="107"/>
      <c r="BC214" s="107"/>
      <c r="BD214" s="107"/>
      <c r="BE214" s="107"/>
      <c r="BF214" s="107"/>
      <c r="BG214" s="107"/>
      <c r="BH214" s="295"/>
      <c r="BY214" s="255"/>
      <c r="BZ214" s="250"/>
      <c r="CA214" s="250"/>
      <c r="CB214" s="278"/>
      <c r="CC214" s="250"/>
      <c r="CD214" s="250"/>
      <c r="CE214" s="250"/>
      <c r="CF214" s="250"/>
      <c r="CG214" s="250"/>
      <c r="CH214" s="250"/>
      <c r="CI214" s="250"/>
      <c r="CJ214" s="352"/>
    </row>
    <row r="215" spans="44:88" ht="12.75">
      <c r="AR215" s="209"/>
      <c r="AS215" s="107"/>
      <c r="AT215" s="107"/>
      <c r="AU215" s="107"/>
      <c r="AV215" s="107"/>
      <c r="AW215" s="107"/>
      <c r="AX215" s="107"/>
      <c r="AY215" s="107"/>
      <c r="AZ215" s="209"/>
      <c r="BA215" s="107"/>
      <c r="BB215" s="107"/>
      <c r="BC215" s="107"/>
      <c r="BD215" s="107"/>
      <c r="BE215" s="107"/>
      <c r="BF215" s="107"/>
      <c r="BG215" s="107"/>
      <c r="BH215" s="295"/>
      <c r="BY215" s="255"/>
      <c r="BZ215" s="250"/>
      <c r="CA215" s="250"/>
      <c r="CB215" s="278"/>
      <c r="CC215" s="250"/>
      <c r="CD215" s="250"/>
      <c r="CE215" s="250"/>
      <c r="CF215" s="250"/>
      <c r="CG215" s="250"/>
      <c r="CH215" s="250"/>
      <c r="CI215" s="250"/>
      <c r="CJ215" s="352"/>
    </row>
    <row r="216" spans="44:88" ht="12.75">
      <c r="AR216" s="209"/>
      <c r="AS216" s="107"/>
      <c r="AT216" s="107"/>
      <c r="AU216" s="107"/>
      <c r="AV216" s="107"/>
      <c r="AW216" s="107"/>
      <c r="AX216" s="107"/>
      <c r="AY216" s="107"/>
      <c r="AZ216" s="209"/>
      <c r="BA216" s="107"/>
      <c r="BB216" s="107"/>
      <c r="BC216" s="107"/>
      <c r="BD216" s="107"/>
      <c r="BE216" s="107"/>
      <c r="BF216" s="107"/>
      <c r="BG216" s="107"/>
      <c r="BH216" s="295"/>
      <c r="BY216" s="255"/>
      <c r="BZ216" s="250"/>
      <c r="CA216" s="250"/>
      <c r="CB216" s="278"/>
      <c r="CC216" s="250"/>
      <c r="CD216" s="250"/>
      <c r="CE216" s="250"/>
      <c r="CF216" s="250"/>
      <c r="CG216" s="250"/>
      <c r="CH216" s="250"/>
      <c r="CI216" s="250"/>
      <c r="CJ216" s="352"/>
    </row>
    <row r="217" spans="44:88" ht="12.75">
      <c r="AR217" s="209"/>
      <c r="AS217" s="107"/>
      <c r="AT217" s="107"/>
      <c r="AU217" s="107"/>
      <c r="AV217" s="107"/>
      <c r="AW217" s="107"/>
      <c r="AX217" s="107"/>
      <c r="AY217" s="107"/>
      <c r="AZ217" s="209"/>
      <c r="BA217" s="107"/>
      <c r="BB217" s="107"/>
      <c r="BC217" s="107"/>
      <c r="BD217" s="107"/>
      <c r="BE217" s="107"/>
      <c r="BF217" s="107"/>
      <c r="BG217" s="107"/>
      <c r="BH217" s="295"/>
      <c r="BY217" s="255"/>
      <c r="BZ217" s="250"/>
      <c r="CA217" s="250"/>
      <c r="CB217" s="278"/>
      <c r="CC217" s="250"/>
      <c r="CD217" s="250"/>
      <c r="CE217" s="250"/>
      <c r="CF217" s="250"/>
      <c r="CG217" s="250"/>
      <c r="CH217" s="250"/>
      <c r="CI217" s="250"/>
      <c r="CJ217" s="352"/>
    </row>
    <row r="218" spans="44:88" ht="12.75">
      <c r="AR218" s="209"/>
      <c r="AS218" s="107"/>
      <c r="AT218" s="107"/>
      <c r="AU218" s="107"/>
      <c r="AV218" s="107"/>
      <c r="AW218" s="107"/>
      <c r="AX218" s="107"/>
      <c r="AY218" s="107"/>
      <c r="AZ218" s="209"/>
      <c r="BA218" s="107"/>
      <c r="BB218" s="107"/>
      <c r="BC218" s="107"/>
      <c r="BD218" s="107"/>
      <c r="BE218" s="107"/>
      <c r="BF218" s="107"/>
      <c r="BG218" s="107"/>
      <c r="BH218" s="295"/>
      <c r="BY218" s="255"/>
      <c r="BZ218" s="250"/>
      <c r="CA218" s="250"/>
      <c r="CB218" s="278"/>
      <c r="CC218" s="250"/>
      <c r="CD218" s="250"/>
      <c r="CE218" s="250"/>
      <c r="CF218" s="250"/>
      <c r="CG218" s="250"/>
      <c r="CH218" s="250"/>
      <c r="CI218" s="250"/>
      <c r="CJ218" s="352"/>
    </row>
    <row r="219" spans="44:88" ht="12.75">
      <c r="AR219" s="209"/>
      <c r="AS219" s="107"/>
      <c r="AT219" s="107"/>
      <c r="AU219" s="107"/>
      <c r="AV219" s="107"/>
      <c r="AW219" s="107"/>
      <c r="AX219" s="107"/>
      <c r="AY219" s="107"/>
      <c r="AZ219" s="209"/>
      <c r="BA219" s="107"/>
      <c r="BB219" s="107"/>
      <c r="BC219" s="107"/>
      <c r="BD219" s="107"/>
      <c r="BE219" s="107"/>
      <c r="BF219" s="107"/>
      <c r="BG219" s="107"/>
      <c r="BH219" s="295"/>
      <c r="BY219" s="255"/>
      <c r="BZ219" s="250"/>
      <c r="CA219" s="250"/>
      <c r="CB219" s="278"/>
      <c r="CC219" s="250"/>
      <c r="CD219" s="250"/>
      <c r="CE219" s="250"/>
      <c r="CF219" s="250"/>
      <c r="CG219" s="250"/>
      <c r="CH219" s="250"/>
      <c r="CI219" s="250"/>
      <c r="CJ219" s="352"/>
    </row>
    <row r="220" spans="44:88" ht="12.75">
      <c r="AR220" s="209"/>
      <c r="AS220" s="107"/>
      <c r="AT220" s="107"/>
      <c r="AU220" s="107"/>
      <c r="AV220" s="107"/>
      <c r="AW220" s="107"/>
      <c r="AX220" s="107"/>
      <c r="AY220" s="107"/>
      <c r="AZ220" s="209"/>
      <c r="BA220" s="107"/>
      <c r="BB220" s="107"/>
      <c r="BC220" s="107"/>
      <c r="BD220" s="107"/>
      <c r="BE220" s="107"/>
      <c r="BF220" s="107"/>
      <c r="BG220" s="107"/>
      <c r="BH220" s="295"/>
      <c r="BY220" s="255"/>
      <c r="BZ220" s="250"/>
      <c r="CA220" s="250"/>
      <c r="CB220" s="278"/>
      <c r="CC220" s="250"/>
      <c r="CD220" s="250"/>
      <c r="CE220" s="250"/>
      <c r="CF220" s="250"/>
      <c r="CG220" s="250"/>
      <c r="CH220" s="250"/>
      <c r="CI220" s="250"/>
      <c r="CJ220" s="352"/>
    </row>
    <row r="221" spans="44:88" ht="12.75">
      <c r="AR221" s="209"/>
      <c r="AS221" s="107"/>
      <c r="AT221" s="107"/>
      <c r="AU221" s="107"/>
      <c r="AV221" s="107"/>
      <c r="AW221" s="107"/>
      <c r="AX221" s="107"/>
      <c r="AY221" s="107"/>
      <c r="AZ221" s="209"/>
      <c r="BA221" s="107"/>
      <c r="BB221" s="107"/>
      <c r="BC221" s="107"/>
      <c r="BD221" s="107"/>
      <c r="BE221" s="107"/>
      <c r="BF221" s="107"/>
      <c r="BG221" s="107"/>
      <c r="BH221" s="295"/>
      <c r="BY221" s="255"/>
      <c r="BZ221" s="250"/>
      <c r="CA221" s="250"/>
      <c r="CB221" s="278"/>
      <c r="CC221" s="250"/>
      <c r="CD221" s="250"/>
      <c r="CE221" s="250"/>
      <c r="CF221" s="250"/>
      <c r="CG221" s="250"/>
      <c r="CH221" s="250"/>
      <c r="CI221" s="250"/>
      <c r="CJ221" s="352"/>
    </row>
    <row r="222" spans="44:88" ht="12.75">
      <c r="AR222" s="209"/>
      <c r="AS222" s="107"/>
      <c r="AT222" s="107"/>
      <c r="AU222" s="107"/>
      <c r="AV222" s="107"/>
      <c r="AW222" s="107"/>
      <c r="AX222" s="107"/>
      <c r="AY222" s="107"/>
      <c r="AZ222" s="209"/>
      <c r="BA222" s="107"/>
      <c r="BB222" s="107"/>
      <c r="BC222" s="107"/>
      <c r="BD222" s="107"/>
      <c r="BE222" s="107"/>
      <c r="BF222" s="107"/>
      <c r="BG222" s="107"/>
      <c r="BH222" s="295"/>
      <c r="BY222" s="255"/>
      <c r="BZ222" s="250"/>
      <c r="CA222" s="250"/>
      <c r="CB222" s="278"/>
      <c r="CC222" s="250"/>
      <c r="CD222" s="250"/>
      <c r="CE222" s="250"/>
      <c r="CF222" s="250"/>
      <c r="CG222" s="250"/>
      <c r="CH222" s="250"/>
      <c r="CI222" s="250"/>
      <c r="CJ222" s="352"/>
    </row>
    <row r="223" spans="44:88" ht="12.75">
      <c r="AR223" s="209"/>
      <c r="AS223" s="107"/>
      <c r="AT223" s="107"/>
      <c r="AU223" s="107"/>
      <c r="AV223" s="107"/>
      <c r="AW223" s="107"/>
      <c r="AX223" s="107"/>
      <c r="AY223" s="107"/>
      <c r="AZ223" s="209"/>
      <c r="BA223" s="107"/>
      <c r="BB223" s="107"/>
      <c r="BC223" s="107"/>
      <c r="BD223" s="107"/>
      <c r="BE223" s="107"/>
      <c r="BF223" s="107"/>
      <c r="BG223" s="107"/>
      <c r="BH223" s="295"/>
      <c r="BY223" s="255"/>
      <c r="BZ223" s="250"/>
      <c r="CA223" s="250"/>
      <c r="CB223" s="278"/>
      <c r="CC223" s="250"/>
      <c r="CD223" s="250"/>
      <c r="CE223" s="250"/>
      <c r="CF223" s="250"/>
      <c r="CG223" s="250"/>
      <c r="CH223" s="250"/>
      <c r="CI223" s="250"/>
      <c r="CJ223" s="352"/>
    </row>
    <row r="224" spans="44:88" ht="12.75">
      <c r="AR224" s="209"/>
      <c r="AS224" s="107"/>
      <c r="AT224" s="107"/>
      <c r="AU224" s="107"/>
      <c r="AV224" s="107"/>
      <c r="AW224" s="107"/>
      <c r="AX224" s="107"/>
      <c r="AY224" s="107"/>
      <c r="AZ224" s="209"/>
      <c r="BA224" s="107"/>
      <c r="BB224" s="107"/>
      <c r="BC224" s="107"/>
      <c r="BD224" s="107"/>
      <c r="BE224" s="107"/>
      <c r="BF224" s="107"/>
      <c r="BG224" s="107"/>
      <c r="BH224" s="295"/>
      <c r="BY224" s="255"/>
      <c r="BZ224" s="250"/>
      <c r="CA224" s="250"/>
      <c r="CB224" s="278"/>
      <c r="CC224" s="250"/>
      <c r="CD224" s="250"/>
      <c r="CE224" s="250"/>
      <c r="CF224" s="250"/>
      <c r="CG224" s="250"/>
      <c r="CH224" s="250"/>
      <c r="CI224" s="250"/>
      <c r="CJ224" s="352"/>
    </row>
    <row r="225" spans="44:88" ht="12.75">
      <c r="AR225" s="209"/>
      <c r="AS225" s="107"/>
      <c r="AT225" s="107"/>
      <c r="AU225" s="107"/>
      <c r="AV225" s="107"/>
      <c r="AW225" s="107"/>
      <c r="AX225" s="107"/>
      <c r="AY225" s="107"/>
      <c r="AZ225" s="209"/>
      <c r="BA225" s="107"/>
      <c r="BB225" s="107"/>
      <c r="BC225" s="107"/>
      <c r="BD225" s="107"/>
      <c r="BE225" s="107"/>
      <c r="BF225" s="107"/>
      <c r="BG225" s="107"/>
      <c r="BH225" s="295"/>
      <c r="BY225" s="255"/>
      <c r="BZ225" s="250"/>
      <c r="CA225" s="250"/>
      <c r="CB225" s="278"/>
      <c r="CC225" s="250"/>
      <c r="CD225" s="250"/>
      <c r="CE225" s="250"/>
      <c r="CF225" s="250"/>
      <c r="CG225" s="250"/>
      <c r="CH225" s="250"/>
      <c r="CI225" s="250"/>
      <c r="CJ225" s="352"/>
    </row>
    <row r="226" spans="44:88" ht="12.75">
      <c r="AR226" s="209"/>
      <c r="AS226" s="107"/>
      <c r="AT226" s="107"/>
      <c r="AU226" s="107"/>
      <c r="AV226" s="107"/>
      <c r="AW226" s="107"/>
      <c r="AX226" s="107"/>
      <c r="AY226" s="107"/>
      <c r="AZ226" s="209"/>
      <c r="BA226" s="107"/>
      <c r="BB226" s="107"/>
      <c r="BC226" s="107"/>
      <c r="BD226" s="107"/>
      <c r="BE226" s="107"/>
      <c r="BF226" s="107"/>
      <c r="BG226" s="107"/>
      <c r="BH226" s="295"/>
      <c r="BY226" s="255"/>
      <c r="BZ226" s="250"/>
      <c r="CA226" s="250"/>
      <c r="CB226" s="278"/>
      <c r="CC226" s="250"/>
      <c r="CD226" s="250"/>
      <c r="CE226" s="250"/>
      <c r="CF226" s="250"/>
      <c r="CG226" s="250"/>
      <c r="CH226" s="250"/>
      <c r="CI226" s="250"/>
      <c r="CJ226" s="352"/>
    </row>
    <row r="227" spans="44:88" ht="12.75">
      <c r="AR227" s="209"/>
      <c r="AS227" s="107"/>
      <c r="AT227" s="107"/>
      <c r="AU227" s="107"/>
      <c r="AV227" s="107"/>
      <c r="AW227" s="107"/>
      <c r="AX227" s="107"/>
      <c r="AY227" s="107"/>
      <c r="AZ227" s="209"/>
      <c r="BA227" s="107"/>
      <c r="BB227" s="107"/>
      <c r="BC227" s="107"/>
      <c r="BD227" s="107"/>
      <c r="BE227" s="107"/>
      <c r="BF227" s="107"/>
      <c r="BG227" s="107"/>
      <c r="BH227" s="295"/>
      <c r="BY227" s="255"/>
      <c r="BZ227" s="250"/>
      <c r="CA227" s="250"/>
      <c r="CB227" s="278"/>
      <c r="CC227" s="250"/>
      <c r="CD227" s="250"/>
      <c r="CE227" s="250"/>
      <c r="CF227" s="250"/>
      <c r="CG227" s="250"/>
      <c r="CH227" s="250"/>
      <c r="CI227" s="250"/>
      <c r="CJ227" s="352"/>
    </row>
    <row r="228" spans="44:88" ht="12.75">
      <c r="AR228" s="209"/>
      <c r="AS228" s="107"/>
      <c r="AT228" s="107"/>
      <c r="AU228" s="107"/>
      <c r="AV228" s="107"/>
      <c r="AW228" s="107"/>
      <c r="AX228" s="107"/>
      <c r="AY228" s="107"/>
      <c r="AZ228" s="209"/>
      <c r="BA228" s="107"/>
      <c r="BB228" s="107"/>
      <c r="BC228" s="107"/>
      <c r="BD228" s="107"/>
      <c r="BE228" s="107"/>
      <c r="BF228" s="107"/>
      <c r="BG228" s="107"/>
      <c r="BH228" s="295"/>
      <c r="BY228" s="255"/>
      <c r="BZ228" s="250"/>
      <c r="CA228" s="250"/>
      <c r="CB228" s="278"/>
      <c r="CC228" s="250"/>
      <c r="CD228" s="250"/>
      <c r="CE228" s="250"/>
      <c r="CF228" s="250"/>
      <c r="CG228" s="250"/>
      <c r="CH228" s="250"/>
      <c r="CI228" s="250"/>
      <c r="CJ228" s="352"/>
    </row>
    <row r="229" spans="44:88" ht="12.75">
      <c r="AR229" s="209"/>
      <c r="AS229" s="107"/>
      <c r="AT229" s="107"/>
      <c r="AU229" s="107"/>
      <c r="AV229" s="107"/>
      <c r="AW229" s="107"/>
      <c r="AX229" s="107"/>
      <c r="AY229" s="107"/>
      <c r="AZ229" s="209"/>
      <c r="BA229" s="107"/>
      <c r="BB229" s="107"/>
      <c r="BC229" s="107"/>
      <c r="BD229" s="107"/>
      <c r="BE229" s="107"/>
      <c r="BF229" s="107"/>
      <c r="BG229" s="107"/>
      <c r="BH229" s="295"/>
      <c r="BY229" s="255"/>
      <c r="BZ229" s="250"/>
      <c r="CA229" s="250"/>
      <c r="CB229" s="278"/>
      <c r="CC229" s="250"/>
      <c r="CD229" s="250"/>
      <c r="CE229" s="250"/>
      <c r="CF229" s="250"/>
      <c r="CG229" s="250"/>
      <c r="CH229" s="250"/>
      <c r="CI229" s="250"/>
      <c r="CJ229" s="352"/>
    </row>
    <row r="230" spans="44:88" ht="12.75">
      <c r="AR230" s="209"/>
      <c r="AS230" s="107"/>
      <c r="AT230" s="107"/>
      <c r="AU230" s="107"/>
      <c r="AV230" s="107"/>
      <c r="AW230" s="107"/>
      <c r="AX230" s="107"/>
      <c r="AY230" s="107"/>
      <c r="AZ230" s="209"/>
      <c r="BA230" s="107"/>
      <c r="BB230" s="107"/>
      <c r="BC230" s="107"/>
      <c r="BD230" s="107"/>
      <c r="BE230" s="107"/>
      <c r="BF230" s="107"/>
      <c r="BG230" s="107"/>
      <c r="BH230" s="295"/>
      <c r="BY230" s="255"/>
      <c r="BZ230" s="250"/>
      <c r="CA230" s="250"/>
      <c r="CB230" s="278"/>
      <c r="CC230" s="250"/>
      <c r="CD230" s="250"/>
      <c r="CE230" s="250"/>
      <c r="CF230" s="250"/>
      <c r="CG230" s="250"/>
      <c r="CH230" s="250"/>
      <c r="CI230" s="250"/>
      <c r="CJ230" s="352"/>
    </row>
    <row r="231" spans="44:88" ht="12.75">
      <c r="AR231" s="209"/>
      <c r="AS231" s="107"/>
      <c r="AT231" s="107"/>
      <c r="AU231" s="107"/>
      <c r="AV231" s="107"/>
      <c r="AW231" s="107"/>
      <c r="AX231" s="107"/>
      <c r="AY231" s="107"/>
      <c r="AZ231" s="209"/>
      <c r="BA231" s="107"/>
      <c r="BB231" s="107"/>
      <c r="BC231" s="107"/>
      <c r="BD231" s="107"/>
      <c r="BE231" s="107"/>
      <c r="BF231" s="107"/>
      <c r="BG231" s="107"/>
      <c r="BH231" s="295"/>
      <c r="BY231" s="255"/>
      <c r="BZ231" s="250"/>
      <c r="CA231" s="250"/>
      <c r="CB231" s="278"/>
      <c r="CC231" s="250"/>
      <c r="CD231" s="250"/>
      <c r="CE231" s="250"/>
      <c r="CF231" s="250"/>
      <c r="CG231" s="250"/>
      <c r="CH231" s="250"/>
      <c r="CI231" s="250"/>
      <c r="CJ231" s="352"/>
    </row>
    <row r="232" spans="44:88" ht="12.75">
      <c r="AR232" s="209"/>
      <c r="AS232" s="107"/>
      <c r="AT232" s="107"/>
      <c r="AU232" s="107"/>
      <c r="AV232" s="107"/>
      <c r="AW232" s="107"/>
      <c r="AX232" s="107"/>
      <c r="AY232" s="107"/>
      <c r="AZ232" s="209"/>
      <c r="BA232" s="107"/>
      <c r="BB232" s="107"/>
      <c r="BC232" s="107"/>
      <c r="BD232" s="107"/>
      <c r="BE232" s="107"/>
      <c r="BF232" s="107"/>
      <c r="BG232" s="107"/>
      <c r="BH232" s="295"/>
      <c r="BY232" s="255"/>
      <c r="BZ232" s="250"/>
      <c r="CA232" s="250"/>
      <c r="CB232" s="278"/>
      <c r="CC232" s="250"/>
      <c r="CD232" s="250"/>
      <c r="CE232" s="250"/>
      <c r="CF232" s="250"/>
      <c r="CG232" s="250"/>
      <c r="CH232" s="250"/>
      <c r="CI232" s="250"/>
      <c r="CJ232" s="352"/>
    </row>
    <row r="233" spans="44:88" ht="12.75">
      <c r="AR233" s="209"/>
      <c r="AS233" s="107"/>
      <c r="AT233" s="107"/>
      <c r="AU233" s="107"/>
      <c r="AV233" s="107"/>
      <c r="AW233" s="107"/>
      <c r="AX233" s="107"/>
      <c r="AY233" s="107"/>
      <c r="AZ233" s="209"/>
      <c r="BA233" s="107"/>
      <c r="BB233" s="107"/>
      <c r="BC233" s="107"/>
      <c r="BD233" s="107"/>
      <c r="BE233" s="107"/>
      <c r="BF233" s="107"/>
      <c r="BG233" s="107"/>
      <c r="BH233" s="295"/>
      <c r="BY233" s="255"/>
      <c r="BZ233" s="250"/>
      <c r="CA233" s="250"/>
      <c r="CB233" s="278"/>
      <c r="CC233" s="250"/>
      <c r="CD233" s="250"/>
      <c r="CE233" s="250"/>
      <c r="CF233" s="250"/>
      <c r="CG233" s="250"/>
      <c r="CH233" s="250"/>
      <c r="CI233" s="250"/>
      <c r="CJ233" s="352"/>
    </row>
    <row r="234" spans="44:88" ht="12.75">
      <c r="AR234" s="209"/>
      <c r="AS234" s="107"/>
      <c r="AT234" s="107"/>
      <c r="AU234" s="107"/>
      <c r="AV234" s="107"/>
      <c r="AW234" s="107"/>
      <c r="AX234" s="107"/>
      <c r="AY234" s="107"/>
      <c r="AZ234" s="209"/>
      <c r="BA234" s="107"/>
      <c r="BB234" s="107"/>
      <c r="BC234" s="107"/>
      <c r="BD234" s="107"/>
      <c r="BE234" s="107"/>
      <c r="BF234" s="107"/>
      <c r="BG234" s="107"/>
      <c r="BH234" s="295"/>
      <c r="BY234" s="255"/>
      <c r="BZ234" s="250"/>
      <c r="CA234" s="250"/>
      <c r="CB234" s="278"/>
      <c r="CC234" s="250"/>
      <c r="CD234" s="250"/>
      <c r="CE234" s="250"/>
      <c r="CF234" s="250"/>
      <c r="CG234" s="250"/>
      <c r="CH234" s="250"/>
      <c r="CI234" s="250"/>
      <c r="CJ234" s="352"/>
    </row>
    <row r="235" spans="44:88" ht="12.75">
      <c r="AR235" s="209"/>
      <c r="AS235" s="107"/>
      <c r="AT235" s="107"/>
      <c r="AU235" s="107"/>
      <c r="AV235" s="107"/>
      <c r="AW235" s="107"/>
      <c r="AX235" s="107"/>
      <c r="AY235" s="107"/>
      <c r="AZ235" s="209"/>
      <c r="BA235" s="107"/>
      <c r="BB235" s="107"/>
      <c r="BC235" s="107"/>
      <c r="BD235" s="107"/>
      <c r="BE235" s="107"/>
      <c r="BF235" s="107"/>
      <c r="BG235" s="107"/>
      <c r="BH235" s="295"/>
      <c r="BY235" s="255"/>
      <c r="BZ235" s="250"/>
      <c r="CA235" s="250"/>
      <c r="CB235" s="278"/>
      <c r="CC235" s="250"/>
      <c r="CD235" s="250"/>
      <c r="CE235" s="250"/>
      <c r="CF235" s="250"/>
      <c r="CG235" s="250"/>
      <c r="CH235" s="250"/>
      <c r="CI235" s="250"/>
      <c r="CJ235" s="352"/>
    </row>
    <row r="236" spans="44:88" ht="12.75">
      <c r="AR236" s="209"/>
      <c r="AS236" s="107"/>
      <c r="AT236" s="107"/>
      <c r="AU236" s="107"/>
      <c r="AV236" s="107"/>
      <c r="AW236" s="107"/>
      <c r="AX236" s="107"/>
      <c r="AY236" s="107"/>
      <c r="AZ236" s="209"/>
      <c r="BA236" s="107"/>
      <c r="BB236" s="107"/>
      <c r="BC236" s="107"/>
      <c r="BD236" s="107"/>
      <c r="BE236" s="107"/>
      <c r="BF236" s="107"/>
      <c r="BG236" s="107"/>
      <c r="BH236" s="295"/>
      <c r="BY236" s="255"/>
      <c r="BZ236" s="250"/>
      <c r="CA236" s="250"/>
      <c r="CB236" s="278"/>
      <c r="CC236" s="250"/>
      <c r="CD236" s="250"/>
      <c r="CE236" s="250"/>
      <c r="CF236" s="250"/>
      <c r="CG236" s="250"/>
      <c r="CH236" s="250"/>
      <c r="CI236" s="250"/>
      <c r="CJ236" s="352"/>
    </row>
    <row r="237" spans="44:88" ht="12.75">
      <c r="AR237" s="209"/>
      <c r="AS237" s="107"/>
      <c r="AT237" s="107"/>
      <c r="AU237" s="107"/>
      <c r="AV237" s="107"/>
      <c r="AW237" s="107"/>
      <c r="AX237" s="107"/>
      <c r="AY237" s="107"/>
      <c r="AZ237" s="209"/>
      <c r="BA237" s="107"/>
      <c r="BB237" s="107"/>
      <c r="BC237" s="107"/>
      <c r="BD237" s="107"/>
      <c r="BE237" s="107"/>
      <c r="BF237" s="107"/>
      <c r="BG237" s="107"/>
      <c r="BH237" s="295"/>
      <c r="BY237" s="255"/>
      <c r="BZ237" s="250"/>
      <c r="CA237" s="250"/>
      <c r="CB237" s="278"/>
      <c r="CC237" s="250"/>
      <c r="CD237" s="250"/>
      <c r="CE237" s="250"/>
      <c r="CF237" s="250"/>
      <c r="CG237" s="250"/>
      <c r="CH237" s="250"/>
      <c r="CI237" s="250"/>
      <c r="CJ237" s="352"/>
    </row>
    <row r="238" spans="44:88" ht="12.75">
      <c r="AR238" s="209"/>
      <c r="AS238" s="107"/>
      <c r="AT238" s="107"/>
      <c r="AU238" s="107"/>
      <c r="AV238" s="107"/>
      <c r="AW238" s="107"/>
      <c r="AX238" s="107"/>
      <c r="AY238" s="107"/>
      <c r="AZ238" s="209"/>
      <c r="BA238" s="107"/>
      <c r="BB238" s="107"/>
      <c r="BC238" s="107"/>
      <c r="BD238" s="107"/>
      <c r="BE238" s="107"/>
      <c r="BF238" s="107"/>
      <c r="BG238" s="107"/>
      <c r="BH238" s="295"/>
      <c r="BY238" s="255"/>
      <c r="BZ238" s="250"/>
      <c r="CA238" s="250"/>
      <c r="CB238" s="278"/>
      <c r="CC238" s="250"/>
      <c r="CD238" s="250"/>
      <c r="CE238" s="250"/>
      <c r="CF238" s="250"/>
      <c r="CG238" s="250"/>
      <c r="CH238" s="250"/>
      <c r="CI238" s="250"/>
      <c r="CJ238" s="352"/>
    </row>
    <row r="239" spans="44:88" ht="12.75">
      <c r="AR239" s="209"/>
      <c r="AS239" s="107"/>
      <c r="AT239" s="107"/>
      <c r="AU239" s="107"/>
      <c r="AV239" s="107"/>
      <c r="AW239" s="107"/>
      <c r="AX239" s="107"/>
      <c r="AY239" s="107"/>
      <c r="AZ239" s="209"/>
      <c r="BA239" s="107"/>
      <c r="BB239" s="107"/>
      <c r="BC239" s="107"/>
      <c r="BD239" s="107"/>
      <c r="BE239" s="107"/>
      <c r="BF239" s="107"/>
      <c r="BG239" s="107"/>
      <c r="BH239" s="295"/>
      <c r="BY239" s="255"/>
      <c r="BZ239" s="250"/>
      <c r="CA239" s="250"/>
      <c r="CB239" s="278"/>
      <c r="CC239" s="250"/>
      <c r="CD239" s="250"/>
      <c r="CE239" s="250"/>
      <c r="CF239" s="250"/>
      <c r="CG239" s="250"/>
      <c r="CH239" s="250"/>
      <c r="CI239" s="250"/>
      <c r="CJ239" s="352"/>
    </row>
    <row r="240" spans="44:88" ht="12.75">
      <c r="AR240" s="209"/>
      <c r="AS240" s="107"/>
      <c r="AT240" s="107"/>
      <c r="AU240" s="107"/>
      <c r="AV240" s="107"/>
      <c r="AW240" s="107"/>
      <c r="AX240" s="107"/>
      <c r="AY240" s="107"/>
      <c r="AZ240" s="209"/>
      <c r="BA240" s="107"/>
      <c r="BB240" s="107"/>
      <c r="BC240" s="107"/>
      <c r="BD240" s="107"/>
      <c r="BE240" s="107"/>
      <c r="BF240" s="107"/>
      <c r="BG240" s="107"/>
      <c r="BH240" s="295"/>
      <c r="BY240" s="255"/>
      <c r="BZ240" s="250"/>
      <c r="CA240" s="250"/>
      <c r="CB240" s="278"/>
      <c r="CC240" s="250"/>
      <c r="CD240" s="250"/>
      <c r="CE240" s="250"/>
      <c r="CF240" s="250"/>
      <c r="CG240" s="250"/>
      <c r="CH240" s="250"/>
      <c r="CI240" s="250"/>
      <c r="CJ240" s="352"/>
    </row>
    <row r="241" spans="44:88" ht="12.75">
      <c r="AR241" s="209"/>
      <c r="AS241" s="107"/>
      <c r="AT241" s="107"/>
      <c r="AU241" s="107"/>
      <c r="AV241" s="107"/>
      <c r="AW241" s="107"/>
      <c r="AX241" s="107"/>
      <c r="AY241" s="107"/>
      <c r="AZ241" s="209"/>
      <c r="BA241" s="107"/>
      <c r="BB241" s="107"/>
      <c r="BC241" s="107"/>
      <c r="BD241" s="107"/>
      <c r="BE241" s="107"/>
      <c r="BF241" s="107"/>
      <c r="BG241" s="107"/>
      <c r="BH241" s="295"/>
      <c r="BY241" s="255"/>
      <c r="BZ241" s="250"/>
      <c r="CA241" s="250"/>
      <c r="CB241" s="278"/>
      <c r="CC241" s="250"/>
      <c r="CD241" s="250"/>
      <c r="CE241" s="250"/>
      <c r="CF241" s="250"/>
      <c r="CG241" s="250"/>
      <c r="CH241" s="250"/>
      <c r="CI241" s="250"/>
      <c r="CJ241" s="352"/>
    </row>
    <row r="242" spans="44:88" ht="12.75">
      <c r="AR242" s="209"/>
      <c r="AS242" s="107"/>
      <c r="AT242" s="107"/>
      <c r="AU242" s="107"/>
      <c r="AV242" s="107"/>
      <c r="AW242" s="107"/>
      <c r="AX242" s="107"/>
      <c r="AY242" s="107"/>
      <c r="AZ242" s="209"/>
      <c r="BA242" s="107"/>
      <c r="BB242" s="107"/>
      <c r="BC242" s="107"/>
      <c r="BD242" s="107"/>
      <c r="BE242" s="107"/>
      <c r="BF242" s="107"/>
      <c r="BG242" s="107"/>
      <c r="BH242" s="295"/>
      <c r="BY242" s="255"/>
      <c r="BZ242" s="250"/>
      <c r="CA242" s="250"/>
      <c r="CB242" s="278"/>
      <c r="CC242" s="250"/>
      <c r="CD242" s="250"/>
      <c r="CE242" s="250"/>
      <c r="CF242" s="250"/>
      <c r="CG242" s="250"/>
      <c r="CH242" s="250"/>
      <c r="CI242" s="250"/>
      <c r="CJ242" s="352"/>
    </row>
    <row r="243" spans="44:88" ht="12.75">
      <c r="AR243" s="209"/>
      <c r="AS243" s="107"/>
      <c r="AT243" s="107"/>
      <c r="AU243" s="107"/>
      <c r="AV243" s="107"/>
      <c r="AW243" s="107"/>
      <c r="AX243" s="107"/>
      <c r="AY243" s="107"/>
      <c r="AZ243" s="209"/>
      <c r="BA243" s="107"/>
      <c r="BB243" s="107"/>
      <c r="BC243" s="107"/>
      <c r="BD243" s="107"/>
      <c r="BE243" s="107"/>
      <c r="BF243" s="107"/>
      <c r="BG243" s="107"/>
      <c r="BH243" s="295"/>
      <c r="BY243" s="255"/>
      <c r="BZ243" s="250"/>
      <c r="CA243" s="250"/>
      <c r="CB243" s="278"/>
      <c r="CC243" s="250"/>
      <c r="CD243" s="250"/>
      <c r="CE243" s="250"/>
      <c r="CF243" s="250"/>
      <c r="CG243" s="250"/>
      <c r="CH243" s="250"/>
      <c r="CI243" s="250"/>
      <c r="CJ243" s="352"/>
    </row>
    <row r="244" spans="44:88" ht="12.75">
      <c r="AR244" s="209"/>
      <c r="AS244" s="107"/>
      <c r="AT244" s="107"/>
      <c r="AU244" s="107"/>
      <c r="AV244" s="107"/>
      <c r="AW244" s="107"/>
      <c r="AX244" s="107"/>
      <c r="AY244" s="107"/>
      <c r="AZ244" s="209"/>
      <c r="BA244" s="107"/>
      <c r="BB244" s="107"/>
      <c r="BC244" s="107"/>
      <c r="BD244" s="107"/>
      <c r="BE244" s="107"/>
      <c r="BF244" s="107"/>
      <c r="BG244" s="107"/>
      <c r="BH244" s="295"/>
      <c r="BY244" s="255"/>
      <c r="BZ244" s="250"/>
      <c r="CA244" s="250"/>
      <c r="CB244" s="278"/>
      <c r="CC244" s="250"/>
      <c r="CD244" s="250"/>
      <c r="CE244" s="250"/>
      <c r="CF244" s="250"/>
      <c r="CG244" s="250"/>
      <c r="CH244" s="250"/>
      <c r="CI244" s="250"/>
      <c r="CJ244" s="352"/>
    </row>
    <row r="245" spans="44:88" ht="12.75">
      <c r="AR245" s="209"/>
      <c r="AS245" s="107"/>
      <c r="AT245" s="107"/>
      <c r="AU245" s="107"/>
      <c r="AV245" s="107"/>
      <c r="AW245" s="107"/>
      <c r="AX245" s="107"/>
      <c r="AY245" s="107"/>
      <c r="AZ245" s="209"/>
      <c r="BA245" s="107"/>
      <c r="BB245" s="107"/>
      <c r="BC245" s="107"/>
      <c r="BD245" s="107"/>
      <c r="BE245" s="107"/>
      <c r="BF245" s="107"/>
      <c r="BG245" s="107"/>
      <c r="BH245" s="295"/>
      <c r="BY245" s="255"/>
      <c r="BZ245" s="250"/>
      <c r="CA245" s="250"/>
      <c r="CB245" s="278"/>
      <c r="CC245" s="250"/>
      <c r="CD245" s="250"/>
      <c r="CE245" s="250"/>
      <c r="CF245" s="250"/>
      <c r="CG245" s="250"/>
      <c r="CH245" s="250"/>
      <c r="CI245" s="250"/>
      <c r="CJ245" s="352"/>
    </row>
    <row r="246" spans="44:88" ht="12.75">
      <c r="AR246" s="209"/>
      <c r="AS246" s="107"/>
      <c r="AT246" s="107"/>
      <c r="AU246" s="107"/>
      <c r="AV246" s="107"/>
      <c r="AW246" s="107"/>
      <c r="AX246" s="107"/>
      <c r="AY246" s="107"/>
      <c r="AZ246" s="209"/>
      <c r="BA246" s="107"/>
      <c r="BB246" s="107"/>
      <c r="BC246" s="107"/>
      <c r="BD246" s="107"/>
      <c r="BE246" s="107"/>
      <c r="BF246" s="107"/>
      <c r="BG246" s="107"/>
      <c r="BH246" s="295"/>
      <c r="BY246" s="255"/>
      <c r="BZ246" s="250"/>
      <c r="CA246" s="250"/>
      <c r="CB246" s="278"/>
      <c r="CC246" s="250"/>
      <c r="CD246" s="250"/>
      <c r="CE246" s="250"/>
      <c r="CF246" s="250"/>
      <c r="CG246" s="250"/>
      <c r="CH246" s="250"/>
      <c r="CI246" s="250"/>
      <c r="CJ246" s="352"/>
    </row>
    <row r="247" spans="44:88" ht="12.75">
      <c r="AR247" s="209"/>
      <c r="AS247" s="107"/>
      <c r="AT247" s="107"/>
      <c r="AU247" s="107"/>
      <c r="AV247" s="107"/>
      <c r="AW247" s="107"/>
      <c r="AX247" s="107"/>
      <c r="AY247" s="107"/>
      <c r="AZ247" s="209"/>
      <c r="BA247" s="107"/>
      <c r="BB247" s="107"/>
      <c r="BC247" s="107"/>
      <c r="BD247" s="107"/>
      <c r="BE247" s="107"/>
      <c r="BF247" s="107"/>
      <c r="BG247" s="107"/>
      <c r="BH247" s="295"/>
      <c r="BY247" s="255"/>
      <c r="BZ247" s="250"/>
      <c r="CA247" s="250"/>
      <c r="CB247" s="278"/>
      <c r="CC247" s="250"/>
      <c r="CD247" s="250"/>
      <c r="CE247" s="250"/>
      <c r="CF247" s="250"/>
      <c r="CG247" s="250"/>
      <c r="CH247" s="250"/>
      <c r="CI247" s="250"/>
      <c r="CJ247" s="352"/>
    </row>
    <row r="248" spans="44:88" ht="12.75">
      <c r="AR248" s="209"/>
      <c r="AS248" s="107"/>
      <c r="AT248" s="107"/>
      <c r="AU248" s="107"/>
      <c r="AV248" s="107"/>
      <c r="AW248" s="107"/>
      <c r="AX248" s="107"/>
      <c r="AY248" s="107"/>
      <c r="AZ248" s="209"/>
      <c r="BA248" s="107"/>
      <c r="BB248" s="107"/>
      <c r="BC248" s="107"/>
      <c r="BD248" s="107"/>
      <c r="BE248" s="107"/>
      <c r="BF248" s="107"/>
      <c r="BG248" s="107"/>
      <c r="BH248" s="295"/>
      <c r="BY248" s="255"/>
      <c r="BZ248" s="250"/>
      <c r="CA248" s="250"/>
      <c r="CB248" s="278"/>
      <c r="CC248" s="250"/>
      <c r="CD248" s="250"/>
      <c r="CE248" s="250"/>
      <c r="CF248" s="250"/>
      <c r="CG248" s="250"/>
      <c r="CH248" s="250"/>
      <c r="CI248" s="250"/>
      <c r="CJ248" s="352"/>
    </row>
    <row r="249" spans="44:88" ht="12.75">
      <c r="AR249" s="209"/>
      <c r="AS249" s="107"/>
      <c r="AT249" s="107"/>
      <c r="AU249" s="107"/>
      <c r="AV249" s="107"/>
      <c r="AW249" s="107"/>
      <c r="AX249" s="107"/>
      <c r="AY249" s="107"/>
      <c r="AZ249" s="209"/>
      <c r="BA249" s="107"/>
      <c r="BB249" s="107"/>
      <c r="BC249" s="107"/>
      <c r="BD249" s="107"/>
      <c r="BE249" s="107"/>
      <c r="BF249" s="107"/>
      <c r="BG249" s="107"/>
      <c r="BH249" s="295"/>
      <c r="BY249" s="255"/>
      <c r="BZ249" s="250"/>
      <c r="CA249" s="250"/>
      <c r="CB249" s="278"/>
      <c r="CC249" s="250"/>
      <c r="CD249" s="250"/>
      <c r="CE249" s="250"/>
      <c r="CF249" s="250"/>
      <c r="CG249" s="250"/>
      <c r="CH249" s="250"/>
      <c r="CI249" s="250"/>
      <c r="CJ249" s="352"/>
    </row>
    <row r="250" spans="44:88" ht="12.75">
      <c r="AR250" s="209"/>
      <c r="AS250" s="107"/>
      <c r="AT250" s="107"/>
      <c r="AU250" s="107"/>
      <c r="AV250" s="107"/>
      <c r="AW250" s="107"/>
      <c r="AX250" s="107"/>
      <c r="AY250" s="107"/>
      <c r="AZ250" s="209"/>
      <c r="BA250" s="107"/>
      <c r="BB250" s="107"/>
      <c r="BC250" s="107"/>
      <c r="BD250" s="107"/>
      <c r="BE250" s="107"/>
      <c r="BF250" s="107"/>
      <c r="BG250" s="107"/>
      <c r="BH250" s="295"/>
      <c r="BY250" s="255"/>
      <c r="BZ250" s="250"/>
      <c r="CA250" s="250"/>
      <c r="CB250" s="278"/>
      <c r="CC250" s="250"/>
      <c r="CD250" s="250"/>
      <c r="CE250" s="250"/>
      <c r="CF250" s="250"/>
      <c r="CG250" s="250"/>
      <c r="CH250" s="250"/>
      <c r="CI250" s="250"/>
      <c r="CJ250" s="352"/>
    </row>
    <row r="251" spans="44:88" ht="12.75">
      <c r="AR251" s="209"/>
      <c r="AS251" s="107"/>
      <c r="AT251" s="107"/>
      <c r="AU251" s="107"/>
      <c r="AV251" s="107"/>
      <c r="AW251" s="107"/>
      <c r="AX251" s="107"/>
      <c r="AY251" s="107"/>
      <c r="AZ251" s="209"/>
      <c r="BA251" s="107"/>
      <c r="BB251" s="107"/>
      <c r="BC251" s="107"/>
      <c r="BD251" s="107"/>
      <c r="BE251" s="107"/>
      <c r="BF251" s="107"/>
      <c r="BG251" s="107"/>
      <c r="BH251" s="295"/>
      <c r="BY251" s="255"/>
      <c r="BZ251" s="250"/>
      <c r="CA251" s="250"/>
      <c r="CB251" s="278"/>
      <c r="CC251" s="250"/>
      <c r="CD251" s="250"/>
      <c r="CE251" s="250"/>
      <c r="CF251" s="250"/>
      <c r="CG251" s="250"/>
      <c r="CH251" s="250"/>
      <c r="CI251" s="250"/>
      <c r="CJ251" s="352"/>
    </row>
    <row r="252" spans="44:88" ht="12.75">
      <c r="AR252" s="209"/>
      <c r="AS252" s="107"/>
      <c r="AT252" s="107"/>
      <c r="AU252" s="107"/>
      <c r="AV252" s="107"/>
      <c r="AW252" s="107"/>
      <c r="AX252" s="107"/>
      <c r="AY252" s="107"/>
      <c r="AZ252" s="209"/>
      <c r="BA252" s="107"/>
      <c r="BB252" s="107"/>
      <c r="BC252" s="107"/>
      <c r="BD252" s="107"/>
      <c r="BE252" s="107"/>
      <c r="BF252" s="107"/>
      <c r="BG252" s="107"/>
      <c r="BH252" s="295"/>
      <c r="BY252" s="255"/>
      <c r="BZ252" s="250"/>
      <c r="CA252" s="250"/>
      <c r="CB252" s="278"/>
      <c r="CC252" s="250"/>
      <c r="CD252" s="250"/>
      <c r="CE252" s="250"/>
      <c r="CF252" s="250"/>
      <c r="CG252" s="250"/>
      <c r="CH252" s="250"/>
      <c r="CI252" s="250"/>
      <c r="CJ252" s="352"/>
    </row>
    <row r="253" spans="44:88" ht="12.75">
      <c r="AR253" s="209"/>
      <c r="AS253" s="107"/>
      <c r="AT253" s="107"/>
      <c r="AU253" s="107"/>
      <c r="AV253" s="107"/>
      <c r="AW253" s="107"/>
      <c r="AX253" s="107"/>
      <c r="AY253" s="107"/>
      <c r="AZ253" s="209"/>
      <c r="BA253" s="107"/>
      <c r="BB253" s="107"/>
      <c r="BC253" s="107"/>
      <c r="BD253" s="107"/>
      <c r="BE253" s="107"/>
      <c r="BF253" s="107"/>
      <c r="BG253" s="107"/>
      <c r="BH253" s="295"/>
      <c r="BY253" s="255"/>
      <c r="BZ253" s="250"/>
      <c r="CA253" s="250"/>
      <c r="CB253" s="278"/>
      <c r="CC253" s="250"/>
      <c r="CD253" s="250"/>
      <c r="CE253" s="250"/>
      <c r="CF253" s="250"/>
      <c r="CG253" s="250"/>
      <c r="CH253" s="250"/>
      <c r="CI253" s="250"/>
      <c r="CJ253" s="352"/>
    </row>
    <row r="254" spans="44:88" ht="12.75">
      <c r="AR254" s="209"/>
      <c r="AS254" s="107"/>
      <c r="AT254" s="107"/>
      <c r="AU254" s="107"/>
      <c r="AV254" s="107"/>
      <c r="AW254" s="107"/>
      <c r="AX254" s="107"/>
      <c r="AY254" s="107"/>
      <c r="AZ254" s="209"/>
      <c r="BA254" s="107"/>
      <c r="BB254" s="107"/>
      <c r="BC254" s="107"/>
      <c r="BD254" s="107"/>
      <c r="BE254" s="107"/>
      <c r="BF254" s="107"/>
      <c r="BG254" s="107"/>
      <c r="BH254" s="295"/>
      <c r="BY254" s="255"/>
      <c r="BZ254" s="250"/>
      <c r="CA254" s="250"/>
      <c r="CB254" s="278"/>
      <c r="CC254" s="250"/>
      <c r="CD254" s="250"/>
      <c r="CE254" s="250"/>
      <c r="CF254" s="250"/>
      <c r="CG254" s="250"/>
      <c r="CH254" s="250"/>
      <c r="CI254" s="250"/>
      <c r="CJ254" s="352"/>
    </row>
    <row r="255" spans="44:88" ht="12.75">
      <c r="AR255" s="209"/>
      <c r="AS255" s="107"/>
      <c r="AT255" s="107"/>
      <c r="AU255" s="107"/>
      <c r="AV255" s="107"/>
      <c r="AW255" s="107"/>
      <c r="AX255" s="107"/>
      <c r="AY255" s="107"/>
      <c r="AZ255" s="209"/>
      <c r="BA255" s="107"/>
      <c r="BB255" s="107"/>
      <c r="BC255" s="107"/>
      <c r="BD255" s="107"/>
      <c r="BE255" s="107"/>
      <c r="BF255" s="107"/>
      <c r="BG255" s="107"/>
      <c r="BH255" s="295"/>
      <c r="BY255" s="255"/>
      <c r="BZ255" s="250"/>
      <c r="CA255" s="250"/>
      <c r="CB255" s="278"/>
      <c r="CC255" s="250"/>
      <c r="CD255" s="250"/>
      <c r="CE255" s="250"/>
      <c r="CF255" s="250"/>
      <c r="CG255" s="250"/>
      <c r="CH255" s="250"/>
      <c r="CI255" s="250"/>
      <c r="CJ255" s="352"/>
    </row>
    <row r="256" spans="44:88" ht="12.75">
      <c r="AR256" s="209"/>
      <c r="AS256" s="107"/>
      <c r="AT256" s="107"/>
      <c r="AU256" s="107"/>
      <c r="AV256" s="107"/>
      <c r="AW256" s="107"/>
      <c r="AX256" s="107"/>
      <c r="AY256" s="107"/>
      <c r="AZ256" s="209"/>
      <c r="BA256" s="107"/>
      <c r="BB256" s="107"/>
      <c r="BC256" s="107"/>
      <c r="BD256" s="107"/>
      <c r="BE256" s="107"/>
      <c r="BF256" s="107"/>
      <c r="BG256" s="107"/>
      <c r="BH256" s="295"/>
      <c r="BY256" s="255"/>
      <c r="BZ256" s="250"/>
      <c r="CA256" s="250"/>
      <c r="CB256" s="278"/>
      <c r="CC256" s="250"/>
      <c r="CD256" s="250"/>
      <c r="CE256" s="250"/>
      <c r="CF256" s="250"/>
      <c r="CG256" s="250"/>
      <c r="CH256" s="250"/>
      <c r="CI256" s="250"/>
      <c r="CJ256" s="352"/>
    </row>
    <row r="257" spans="44:88" ht="12.75">
      <c r="AR257" s="209"/>
      <c r="AS257" s="107"/>
      <c r="AT257" s="107"/>
      <c r="AU257" s="107"/>
      <c r="AV257" s="107"/>
      <c r="AW257" s="107"/>
      <c r="AX257" s="107"/>
      <c r="AY257" s="107"/>
      <c r="AZ257" s="209"/>
      <c r="BA257" s="107"/>
      <c r="BB257" s="107"/>
      <c r="BC257" s="107"/>
      <c r="BD257" s="107"/>
      <c r="BE257" s="107"/>
      <c r="BF257" s="107"/>
      <c r="BG257" s="107"/>
      <c r="BH257" s="295"/>
      <c r="BY257" s="255"/>
      <c r="BZ257" s="250"/>
      <c r="CA257" s="250"/>
      <c r="CB257" s="278"/>
      <c r="CC257" s="250"/>
      <c r="CD257" s="250"/>
      <c r="CE257" s="250"/>
      <c r="CF257" s="250"/>
      <c r="CG257" s="250"/>
      <c r="CH257" s="250"/>
      <c r="CI257" s="250"/>
      <c r="CJ257" s="352"/>
    </row>
    <row r="258" spans="44:88" ht="12.75">
      <c r="AR258" s="209"/>
      <c r="AS258" s="107"/>
      <c r="AT258" s="107"/>
      <c r="AU258" s="107"/>
      <c r="AV258" s="107"/>
      <c r="AW258" s="107"/>
      <c r="AX258" s="107"/>
      <c r="AY258" s="107"/>
      <c r="AZ258" s="209"/>
      <c r="BA258" s="107"/>
      <c r="BB258" s="107"/>
      <c r="BC258" s="107"/>
      <c r="BD258" s="107"/>
      <c r="BE258" s="107"/>
      <c r="BF258" s="107"/>
      <c r="BG258" s="107"/>
      <c r="BH258" s="295"/>
      <c r="BY258" s="255"/>
      <c r="BZ258" s="250"/>
      <c r="CA258" s="250"/>
      <c r="CB258" s="278"/>
      <c r="CC258" s="250"/>
      <c r="CD258" s="250"/>
      <c r="CE258" s="250"/>
      <c r="CF258" s="250"/>
      <c r="CG258" s="250"/>
      <c r="CH258" s="250"/>
      <c r="CI258" s="250"/>
      <c r="CJ258" s="352"/>
    </row>
    <row r="259" spans="44:88" ht="12.75">
      <c r="AR259" s="209"/>
      <c r="AS259" s="107"/>
      <c r="AT259" s="107"/>
      <c r="AU259" s="107"/>
      <c r="AV259" s="107"/>
      <c r="AW259" s="107"/>
      <c r="AX259" s="107"/>
      <c r="AY259" s="107"/>
      <c r="AZ259" s="209"/>
      <c r="BA259" s="107"/>
      <c r="BB259" s="107"/>
      <c r="BC259" s="107"/>
      <c r="BD259" s="107"/>
      <c r="BE259" s="107"/>
      <c r="BF259" s="107"/>
      <c r="BG259" s="107"/>
      <c r="BH259" s="295"/>
      <c r="BY259" s="255"/>
      <c r="BZ259" s="250"/>
      <c r="CA259" s="250"/>
      <c r="CB259" s="278"/>
      <c r="CC259" s="250"/>
      <c r="CD259" s="250"/>
      <c r="CE259" s="250"/>
      <c r="CF259" s="250"/>
      <c r="CG259" s="250"/>
      <c r="CH259" s="250"/>
      <c r="CI259" s="250"/>
      <c r="CJ259" s="352"/>
    </row>
    <row r="260" spans="44:88" ht="12.75">
      <c r="AR260" s="209"/>
      <c r="AS260" s="107"/>
      <c r="AT260" s="107"/>
      <c r="AU260" s="107"/>
      <c r="AV260" s="107"/>
      <c r="AW260" s="107"/>
      <c r="AX260" s="107"/>
      <c r="AY260" s="107"/>
      <c r="AZ260" s="209"/>
      <c r="BA260" s="107"/>
      <c r="BB260" s="107"/>
      <c r="BC260" s="107"/>
      <c r="BD260" s="107"/>
      <c r="BE260" s="107"/>
      <c r="BF260" s="107"/>
      <c r="BG260" s="107"/>
      <c r="BH260" s="295"/>
      <c r="BY260" s="255"/>
      <c r="BZ260" s="250"/>
      <c r="CA260" s="250"/>
      <c r="CB260" s="278"/>
      <c r="CC260" s="250"/>
      <c r="CD260" s="250"/>
      <c r="CE260" s="250"/>
      <c r="CF260" s="250"/>
      <c r="CG260" s="250"/>
      <c r="CH260" s="250"/>
      <c r="CI260" s="250"/>
      <c r="CJ260" s="352"/>
    </row>
    <row r="261" spans="44:88" ht="12.75">
      <c r="AR261" s="209"/>
      <c r="AS261" s="107"/>
      <c r="AT261" s="107"/>
      <c r="AU261" s="107"/>
      <c r="AV261" s="107"/>
      <c r="AW261" s="107"/>
      <c r="AX261" s="107"/>
      <c r="AY261" s="107"/>
      <c r="AZ261" s="209"/>
      <c r="BA261" s="107"/>
      <c r="BB261" s="107"/>
      <c r="BC261" s="107"/>
      <c r="BD261" s="107"/>
      <c r="BE261" s="107"/>
      <c r="BF261" s="107"/>
      <c r="BG261" s="107"/>
      <c r="BH261" s="295"/>
      <c r="BY261" s="255"/>
      <c r="BZ261" s="250"/>
      <c r="CA261" s="250"/>
      <c r="CB261" s="278"/>
      <c r="CC261" s="250"/>
      <c r="CD261" s="250"/>
      <c r="CE261" s="250"/>
      <c r="CF261" s="250"/>
      <c r="CG261" s="250"/>
      <c r="CH261" s="250"/>
      <c r="CI261" s="250"/>
      <c r="CJ261" s="352"/>
    </row>
    <row r="262" spans="44:88" ht="12.75">
      <c r="AR262" s="209"/>
      <c r="AS262" s="107"/>
      <c r="AT262" s="107"/>
      <c r="AU262" s="107"/>
      <c r="AV262" s="107"/>
      <c r="AW262" s="107"/>
      <c r="AX262" s="107"/>
      <c r="AY262" s="107"/>
      <c r="AZ262" s="209"/>
      <c r="BA262" s="107"/>
      <c r="BB262" s="107"/>
      <c r="BC262" s="107"/>
      <c r="BD262" s="107"/>
      <c r="BE262" s="107"/>
      <c r="BF262" s="107"/>
      <c r="BG262" s="107"/>
      <c r="BH262" s="295"/>
      <c r="BY262" s="255"/>
      <c r="BZ262" s="250"/>
      <c r="CA262" s="250"/>
      <c r="CB262" s="278"/>
      <c r="CC262" s="250"/>
      <c r="CD262" s="250"/>
      <c r="CE262" s="250"/>
      <c r="CF262" s="250"/>
      <c r="CG262" s="250"/>
      <c r="CH262" s="250"/>
      <c r="CI262" s="250"/>
      <c r="CJ262" s="352"/>
    </row>
    <row r="263" spans="44:88" ht="12.75">
      <c r="AR263" s="209"/>
      <c r="AS263" s="107"/>
      <c r="AT263" s="107"/>
      <c r="AU263" s="107"/>
      <c r="AV263" s="107"/>
      <c r="AW263" s="107"/>
      <c r="AX263" s="107"/>
      <c r="AY263" s="107"/>
      <c r="AZ263" s="209"/>
      <c r="BA263" s="107"/>
      <c r="BB263" s="107"/>
      <c r="BC263" s="107"/>
      <c r="BD263" s="107"/>
      <c r="BE263" s="107"/>
      <c r="BF263" s="107"/>
      <c r="BG263" s="107"/>
      <c r="BH263" s="295"/>
      <c r="BY263" s="255"/>
      <c r="BZ263" s="250"/>
      <c r="CA263" s="250"/>
      <c r="CB263" s="278"/>
      <c r="CC263" s="250"/>
      <c r="CD263" s="250"/>
      <c r="CE263" s="250"/>
      <c r="CF263" s="250"/>
      <c r="CG263" s="250"/>
      <c r="CH263" s="250"/>
      <c r="CI263" s="250"/>
      <c r="CJ263" s="352"/>
    </row>
    <row r="264" spans="44:88" ht="12.75">
      <c r="AR264" s="209"/>
      <c r="AS264" s="107"/>
      <c r="AT264" s="107"/>
      <c r="AU264" s="107"/>
      <c r="AV264" s="107"/>
      <c r="AW264" s="107"/>
      <c r="AX264" s="107"/>
      <c r="AY264" s="107"/>
      <c r="AZ264" s="209"/>
      <c r="BA264" s="107"/>
      <c r="BB264" s="107"/>
      <c r="BC264" s="107"/>
      <c r="BD264" s="107"/>
      <c r="BE264" s="107"/>
      <c r="BF264" s="107"/>
      <c r="BG264" s="107"/>
      <c r="BH264" s="295"/>
      <c r="BY264" s="255"/>
      <c r="BZ264" s="250"/>
      <c r="CA264" s="250"/>
      <c r="CB264" s="278"/>
      <c r="CC264" s="250"/>
      <c r="CD264" s="250"/>
      <c r="CE264" s="250"/>
      <c r="CF264" s="250"/>
      <c r="CG264" s="250"/>
      <c r="CH264" s="250"/>
      <c r="CI264" s="250"/>
      <c r="CJ264" s="352"/>
    </row>
    <row r="265" spans="44:88" ht="12.75">
      <c r="AR265" s="209"/>
      <c r="AS265" s="107"/>
      <c r="AT265" s="107"/>
      <c r="AU265" s="107"/>
      <c r="AV265" s="107"/>
      <c r="AW265" s="107"/>
      <c r="AX265" s="107"/>
      <c r="AY265" s="107"/>
      <c r="AZ265" s="209"/>
      <c r="BA265" s="107"/>
      <c r="BB265" s="107"/>
      <c r="BC265" s="107"/>
      <c r="BD265" s="107"/>
      <c r="BE265" s="107"/>
      <c r="BF265" s="107"/>
      <c r="BG265" s="107"/>
      <c r="BH265" s="295"/>
      <c r="BY265" s="255"/>
      <c r="BZ265" s="250"/>
      <c r="CA265" s="250"/>
      <c r="CB265" s="278"/>
      <c r="CC265" s="250"/>
      <c r="CD265" s="250"/>
      <c r="CE265" s="250"/>
      <c r="CF265" s="250"/>
      <c r="CG265" s="250"/>
      <c r="CH265" s="250"/>
      <c r="CI265" s="250"/>
      <c r="CJ265" s="352"/>
    </row>
    <row r="266" spans="44:88" ht="12.75">
      <c r="AR266" s="209"/>
      <c r="AS266" s="107"/>
      <c r="AT266" s="107"/>
      <c r="AU266" s="107"/>
      <c r="AV266" s="107"/>
      <c r="AW266" s="107"/>
      <c r="AX266" s="107"/>
      <c r="AY266" s="107"/>
      <c r="AZ266" s="209"/>
      <c r="BA266" s="107"/>
      <c r="BB266" s="107"/>
      <c r="BC266" s="107"/>
      <c r="BD266" s="107"/>
      <c r="BE266" s="107"/>
      <c r="BF266" s="107"/>
      <c r="BG266" s="107"/>
      <c r="BH266" s="295"/>
      <c r="BY266" s="255"/>
      <c r="BZ266" s="250"/>
      <c r="CA266" s="250"/>
      <c r="CB266" s="278"/>
      <c r="CC266" s="250"/>
      <c r="CD266" s="250"/>
      <c r="CE266" s="250"/>
      <c r="CF266" s="250"/>
      <c r="CG266" s="250"/>
      <c r="CH266" s="250"/>
      <c r="CI266" s="250"/>
      <c r="CJ266" s="352"/>
    </row>
    <row r="267" spans="44:88" ht="12.75">
      <c r="AR267" s="209"/>
      <c r="AS267" s="107"/>
      <c r="AT267" s="107"/>
      <c r="AU267" s="107"/>
      <c r="AV267" s="107"/>
      <c r="AW267" s="107"/>
      <c r="AX267" s="107"/>
      <c r="AY267" s="107"/>
      <c r="AZ267" s="209"/>
      <c r="BA267" s="107"/>
      <c r="BB267" s="107"/>
      <c r="BC267" s="107"/>
      <c r="BD267" s="107"/>
      <c r="BE267" s="107"/>
      <c r="BF267" s="107"/>
      <c r="BG267" s="107"/>
      <c r="BH267" s="295"/>
      <c r="BY267" s="255"/>
      <c r="BZ267" s="250"/>
      <c r="CA267" s="250"/>
      <c r="CB267" s="278"/>
      <c r="CC267" s="250"/>
      <c r="CD267" s="250"/>
      <c r="CE267" s="250"/>
      <c r="CF267" s="250"/>
      <c r="CG267" s="250"/>
      <c r="CH267" s="250"/>
      <c r="CI267" s="250"/>
      <c r="CJ267" s="352"/>
    </row>
    <row r="268" spans="44:88" ht="12.75">
      <c r="AR268" s="209"/>
      <c r="AS268" s="107"/>
      <c r="AT268" s="107"/>
      <c r="AU268" s="107"/>
      <c r="AV268" s="107"/>
      <c r="AW268" s="107"/>
      <c r="AX268" s="107"/>
      <c r="AY268" s="107"/>
      <c r="AZ268" s="209"/>
      <c r="BA268" s="107"/>
      <c r="BB268" s="107"/>
      <c r="BC268" s="107"/>
      <c r="BD268" s="107"/>
      <c r="BE268" s="107"/>
      <c r="BF268" s="107"/>
      <c r="BG268" s="107"/>
      <c r="BH268" s="295"/>
      <c r="BY268" s="255"/>
      <c r="BZ268" s="250"/>
      <c r="CA268" s="250"/>
      <c r="CB268" s="278"/>
      <c r="CC268" s="250"/>
      <c r="CD268" s="250"/>
      <c r="CE268" s="250"/>
      <c r="CF268" s="250"/>
      <c r="CG268" s="250"/>
      <c r="CH268" s="250"/>
      <c r="CI268" s="250"/>
      <c r="CJ268" s="352"/>
    </row>
    <row r="269" spans="44:88" ht="12.75">
      <c r="AR269" s="209"/>
      <c r="AS269" s="107"/>
      <c r="AT269" s="107"/>
      <c r="AU269" s="107"/>
      <c r="AV269" s="107"/>
      <c r="AW269" s="107"/>
      <c r="AX269" s="107"/>
      <c r="AY269" s="107"/>
      <c r="AZ269" s="209"/>
      <c r="BA269" s="107"/>
      <c r="BB269" s="107"/>
      <c r="BC269" s="107"/>
      <c r="BD269" s="107"/>
      <c r="BE269" s="107"/>
      <c r="BF269" s="107"/>
      <c r="BG269" s="107"/>
      <c r="BH269" s="295"/>
      <c r="BY269" s="255"/>
      <c r="BZ269" s="250"/>
      <c r="CA269" s="250"/>
      <c r="CB269" s="278"/>
      <c r="CC269" s="250"/>
      <c r="CD269" s="250"/>
      <c r="CE269" s="250"/>
      <c r="CF269" s="250"/>
      <c r="CG269" s="250"/>
      <c r="CH269" s="250"/>
      <c r="CI269" s="250"/>
      <c r="CJ269" s="352"/>
    </row>
    <row r="270" spans="44:88" ht="12.75">
      <c r="AR270" s="209"/>
      <c r="AS270" s="107"/>
      <c r="AT270" s="107"/>
      <c r="AU270" s="107"/>
      <c r="AV270" s="107"/>
      <c r="AW270" s="107"/>
      <c r="AX270" s="107"/>
      <c r="AY270" s="107"/>
      <c r="AZ270" s="209"/>
      <c r="BA270" s="107"/>
      <c r="BB270" s="107"/>
      <c r="BC270" s="107"/>
      <c r="BD270" s="107"/>
      <c r="BE270" s="107"/>
      <c r="BF270" s="107"/>
      <c r="BG270" s="107"/>
      <c r="BH270" s="295"/>
      <c r="BY270" s="255"/>
      <c r="BZ270" s="250"/>
      <c r="CA270" s="250"/>
      <c r="CB270" s="278"/>
      <c r="CC270" s="250"/>
      <c r="CD270" s="250"/>
      <c r="CE270" s="250"/>
      <c r="CF270" s="250"/>
      <c r="CG270" s="250"/>
      <c r="CH270" s="250"/>
      <c r="CI270" s="250"/>
      <c r="CJ270" s="352"/>
    </row>
    <row r="271" spans="44:88" ht="12.75">
      <c r="AR271" s="209"/>
      <c r="AS271" s="107"/>
      <c r="AT271" s="107"/>
      <c r="AU271" s="107"/>
      <c r="AV271" s="107"/>
      <c r="AW271" s="107"/>
      <c r="AX271" s="107"/>
      <c r="AY271" s="107"/>
      <c r="AZ271" s="209"/>
      <c r="BA271" s="107"/>
      <c r="BB271" s="107"/>
      <c r="BC271" s="107"/>
      <c r="BD271" s="107"/>
      <c r="BE271" s="107"/>
      <c r="BF271" s="107"/>
      <c r="BG271" s="107"/>
      <c r="BH271" s="295"/>
      <c r="BY271" s="255"/>
      <c r="BZ271" s="250"/>
      <c r="CA271" s="250"/>
      <c r="CB271" s="278"/>
      <c r="CC271" s="250"/>
      <c r="CD271" s="250"/>
      <c r="CE271" s="250"/>
      <c r="CF271" s="250"/>
      <c r="CG271" s="250"/>
      <c r="CH271" s="250"/>
      <c r="CI271" s="250"/>
      <c r="CJ271" s="352"/>
    </row>
    <row r="272" spans="44:88" ht="12.75">
      <c r="AR272" s="209"/>
      <c r="AS272" s="107"/>
      <c r="AT272" s="107"/>
      <c r="AU272" s="107"/>
      <c r="AV272" s="107"/>
      <c r="AW272" s="107"/>
      <c r="AX272" s="107"/>
      <c r="AY272" s="107"/>
      <c r="AZ272" s="209"/>
      <c r="BA272" s="107"/>
      <c r="BB272" s="107"/>
      <c r="BC272" s="107"/>
      <c r="BD272" s="107"/>
      <c r="BE272" s="107"/>
      <c r="BF272" s="107"/>
      <c r="BG272" s="107"/>
      <c r="BH272" s="295"/>
      <c r="BY272" s="255"/>
      <c r="BZ272" s="250"/>
      <c r="CA272" s="250"/>
      <c r="CB272" s="278"/>
      <c r="CC272" s="250"/>
      <c r="CD272" s="250"/>
      <c r="CE272" s="250"/>
      <c r="CF272" s="250"/>
      <c r="CG272" s="250"/>
      <c r="CH272" s="250"/>
      <c r="CI272" s="250"/>
      <c r="CJ272" s="352"/>
    </row>
    <row r="273" spans="44:88" ht="12.75">
      <c r="AR273" s="209"/>
      <c r="AS273" s="107"/>
      <c r="AT273" s="107"/>
      <c r="AU273" s="107"/>
      <c r="AV273" s="107"/>
      <c r="AW273" s="107"/>
      <c r="AX273" s="107"/>
      <c r="AY273" s="107"/>
      <c r="AZ273" s="209"/>
      <c r="BA273" s="107"/>
      <c r="BB273" s="107"/>
      <c r="BC273" s="107"/>
      <c r="BD273" s="107"/>
      <c r="BE273" s="107"/>
      <c r="BF273" s="107"/>
      <c r="BG273" s="107"/>
      <c r="BH273" s="295"/>
      <c r="BY273" s="255"/>
      <c r="BZ273" s="250"/>
      <c r="CA273" s="250"/>
      <c r="CB273" s="278"/>
      <c r="CC273" s="250"/>
      <c r="CD273" s="250"/>
      <c r="CE273" s="250"/>
      <c r="CF273" s="250"/>
      <c r="CG273" s="250"/>
      <c r="CH273" s="250"/>
      <c r="CI273" s="250"/>
      <c r="CJ273" s="352"/>
    </row>
    <row r="274" spans="44:88" ht="12.75">
      <c r="AR274" s="209"/>
      <c r="AS274" s="107"/>
      <c r="AT274" s="107"/>
      <c r="AU274" s="107"/>
      <c r="AV274" s="107"/>
      <c r="AW274" s="107"/>
      <c r="AX274" s="107"/>
      <c r="AY274" s="107"/>
      <c r="AZ274" s="209"/>
      <c r="BA274" s="107"/>
      <c r="BB274" s="107"/>
      <c r="BC274" s="107"/>
      <c r="BD274" s="107"/>
      <c r="BE274" s="107"/>
      <c r="BF274" s="107"/>
      <c r="BG274" s="107"/>
      <c r="BH274" s="295"/>
      <c r="BY274" s="255"/>
      <c r="BZ274" s="250"/>
      <c r="CA274" s="250"/>
      <c r="CB274" s="278"/>
      <c r="CC274" s="250"/>
      <c r="CD274" s="250"/>
      <c r="CE274" s="250"/>
      <c r="CF274" s="250"/>
      <c r="CG274" s="250"/>
      <c r="CH274" s="250"/>
      <c r="CI274" s="250"/>
      <c r="CJ274" s="352"/>
    </row>
    <row r="275" spans="44:88" ht="12.75">
      <c r="AR275" s="209"/>
      <c r="AS275" s="107"/>
      <c r="AT275" s="107"/>
      <c r="AU275" s="107"/>
      <c r="AV275" s="107"/>
      <c r="AW275" s="107"/>
      <c r="AX275" s="107"/>
      <c r="AY275" s="107"/>
      <c r="AZ275" s="209"/>
      <c r="BA275" s="107"/>
      <c r="BB275" s="107"/>
      <c r="BC275" s="107"/>
      <c r="BD275" s="107"/>
      <c r="BE275" s="107"/>
      <c r="BF275" s="107"/>
      <c r="BG275" s="107"/>
      <c r="BH275" s="295"/>
      <c r="BY275" s="255"/>
      <c r="BZ275" s="250"/>
      <c r="CA275" s="250"/>
      <c r="CB275" s="278"/>
      <c r="CC275" s="250"/>
      <c r="CD275" s="250"/>
      <c r="CE275" s="250"/>
      <c r="CF275" s="250"/>
      <c r="CG275" s="250"/>
      <c r="CH275" s="250"/>
      <c r="CI275" s="250"/>
      <c r="CJ275" s="352"/>
    </row>
    <row r="276" spans="44:88" ht="12.75">
      <c r="AR276" s="209"/>
      <c r="AS276" s="107"/>
      <c r="AT276" s="107"/>
      <c r="AU276" s="107"/>
      <c r="AV276" s="107"/>
      <c r="AW276" s="107"/>
      <c r="AX276" s="107"/>
      <c r="AY276" s="107"/>
      <c r="AZ276" s="209"/>
      <c r="BA276" s="107"/>
      <c r="BB276" s="107"/>
      <c r="BC276" s="107"/>
      <c r="BD276" s="107"/>
      <c r="BE276" s="107"/>
      <c r="BF276" s="107"/>
      <c r="BG276" s="107"/>
      <c r="BH276" s="295"/>
      <c r="BY276" s="255"/>
      <c r="BZ276" s="250"/>
      <c r="CA276" s="250"/>
      <c r="CB276" s="278"/>
      <c r="CC276" s="250"/>
      <c r="CD276" s="250"/>
      <c r="CE276" s="250"/>
      <c r="CF276" s="250"/>
      <c r="CG276" s="250"/>
      <c r="CH276" s="250"/>
      <c r="CI276" s="250"/>
      <c r="CJ276" s="352"/>
    </row>
    <row r="277" spans="44:88" ht="12.75">
      <c r="AR277" s="209"/>
      <c r="AS277" s="107"/>
      <c r="AT277" s="107"/>
      <c r="AU277" s="107"/>
      <c r="AV277" s="107"/>
      <c r="AW277" s="107"/>
      <c r="AX277" s="107"/>
      <c r="AY277" s="107"/>
      <c r="AZ277" s="209"/>
      <c r="BA277" s="107"/>
      <c r="BB277" s="107"/>
      <c r="BC277" s="107"/>
      <c r="BD277" s="107"/>
      <c r="BE277" s="107"/>
      <c r="BF277" s="107"/>
      <c r="BG277" s="107"/>
      <c r="BH277" s="295"/>
      <c r="BY277" s="255"/>
      <c r="BZ277" s="250"/>
      <c r="CA277" s="250"/>
      <c r="CB277" s="278"/>
      <c r="CC277" s="250"/>
      <c r="CD277" s="250"/>
      <c r="CE277" s="250"/>
      <c r="CF277" s="250"/>
      <c r="CG277" s="250"/>
      <c r="CH277" s="250"/>
      <c r="CI277" s="250"/>
      <c r="CJ277" s="352"/>
    </row>
    <row r="278" spans="44:88" ht="12.75">
      <c r="AR278" s="209"/>
      <c r="AS278" s="107"/>
      <c r="AT278" s="107"/>
      <c r="AU278" s="107"/>
      <c r="AV278" s="107"/>
      <c r="AW278" s="107"/>
      <c r="AX278" s="107"/>
      <c r="AY278" s="107"/>
      <c r="AZ278" s="209"/>
      <c r="BA278" s="107"/>
      <c r="BB278" s="107"/>
      <c r="BC278" s="107"/>
      <c r="BD278" s="107"/>
      <c r="BE278" s="107"/>
      <c r="BF278" s="107"/>
      <c r="BG278" s="107"/>
      <c r="BH278" s="295"/>
      <c r="BY278" s="255"/>
      <c r="BZ278" s="250"/>
      <c r="CA278" s="250"/>
      <c r="CB278" s="278"/>
      <c r="CC278" s="250"/>
      <c r="CD278" s="250"/>
      <c r="CE278" s="250"/>
      <c r="CF278" s="250"/>
      <c r="CG278" s="250"/>
      <c r="CH278" s="250"/>
      <c r="CI278" s="250"/>
      <c r="CJ278" s="352"/>
    </row>
    <row r="279" spans="44:88" ht="12.75">
      <c r="AR279" s="209"/>
      <c r="AS279" s="107"/>
      <c r="AT279" s="107"/>
      <c r="AU279" s="107"/>
      <c r="AV279" s="107"/>
      <c r="AW279" s="107"/>
      <c r="AX279" s="107"/>
      <c r="AY279" s="107"/>
      <c r="AZ279" s="209"/>
      <c r="BA279" s="107"/>
      <c r="BB279" s="107"/>
      <c r="BC279" s="107"/>
      <c r="BD279" s="107"/>
      <c r="BE279" s="107"/>
      <c r="BF279" s="107"/>
      <c r="BG279" s="107"/>
      <c r="BH279" s="295"/>
      <c r="BY279" s="255"/>
      <c r="BZ279" s="250"/>
      <c r="CA279" s="250"/>
      <c r="CB279" s="278"/>
      <c r="CC279" s="250"/>
      <c r="CD279" s="250"/>
      <c r="CE279" s="250"/>
      <c r="CF279" s="250"/>
      <c r="CG279" s="250"/>
      <c r="CH279" s="250"/>
      <c r="CI279" s="250"/>
      <c r="CJ279" s="352"/>
    </row>
    <row r="280" spans="44:88" ht="12.75">
      <c r="AR280" s="209"/>
      <c r="AS280" s="107"/>
      <c r="AT280" s="107"/>
      <c r="AU280" s="107"/>
      <c r="AV280" s="107"/>
      <c r="AW280" s="107"/>
      <c r="AX280" s="107"/>
      <c r="AY280" s="107"/>
      <c r="AZ280" s="209"/>
      <c r="BA280" s="107"/>
      <c r="BB280" s="107"/>
      <c r="BC280" s="107"/>
      <c r="BD280" s="107"/>
      <c r="BE280" s="107"/>
      <c r="BF280" s="107"/>
      <c r="BG280" s="107"/>
      <c r="BH280" s="295"/>
      <c r="BY280" s="255"/>
      <c r="BZ280" s="250"/>
      <c r="CA280" s="250"/>
      <c r="CB280" s="278"/>
      <c r="CC280" s="250"/>
      <c r="CD280" s="250"/>
      <c r="CE280" s="250"/>
      <c r="CF280" s="250"/>
      <c r="CG280" s="250"/>
      <c r="CH280" s="250"/>
      <c r="CI280" s="250"/>
      <c r="CJ280" s="352"/>
    </row>
    <row r="281" spans="44:88" ht="12.75">
      <c r="AR281" s="209"/>
      <c r="AS281" s="107"/>
      <c r="AT281" s="107"/>
      <c r="AU281" s="107"/>
      <c r="AV281" s="107"/>
      <c r="AW281" s="107"/>
      <c r="AX281" s="107"/>
      <c r="AY281" s="107"/>
      <c r="AZ281" s="209"/>
      <c r="BA281" s="107"/>
      <c r="BB281" s="107"/>
      <c r="BC281" s="107"/>
      <c r="BD281" s="107"/>
      <c r="BE281" s="107"/>
      <c r="BF281" s="107"/>
      <c r="BG281" s="107"/>
      <c r="BH281" s="295"/>
      <c r="BY281" s="255"/>
      <c r="BZ281" s="250"/>
      <c r="CA281" s="250"/>
      <c r="CB281" s="278"/>
      <c r="CC281" s="250"/>
      <c r="CD281" s="250"/>
      <c r="CE281" s="250"/>
      <c r="CF281" s="250"/>
      <c r="CG281" s="250"/>
      <c r="CH281" s="250"/>
      <c r="CI281" s="250"/>
      <c r="CJ281" s="352"/>
    </row>
    <row r="282" spans="44:88" ht="12.75">
      <c r="AR282" s="209"/>
      <c r="AS282" s="107"/>
      <c r="AT282" s="107"/>
      <c r="AU282" s="107"/>
      <c r="AV282" s="107"/>
      <c r="AW282" s="107"/>
      <c r="AX282" s="107"/>
      <c r="AY282" s="107"/>
      <c r="AZ282" s="209"/>
      <c r="BA282" s="107"/>
      <c r="BB282" s="107"/>
      <c r="BC282" s="107"/>
      <c r="BD282" s="107"/>
      <c r="BE282" s="107"/>
      <c r="BF282" s="107"/>
      <c r="BG282" s="107"/>
      <c r="BH282" s="295"/>
      <c r="BY282" s="255"/>
      <c r="BZ282" s="250"/>
      <c r="CA282" s="250"/>
      <c r="CB282" s="278"/>
      <c r="CC282" s="250"/>
      <c r="CD282" s="250"/>
      <c r="CE282" s="250"/>
      <c r="CF282" s="250"/>
      <c r="CG282" s="250"/>
      <c r="CH282" s="250"/>
      <c r="CI282" s="250"/>
      <c r="CJ282" s="352"/>
    </row>
    <row r="283" spans="44:88" ht="12.75">
      <c r="AR283" s="209"/>
      <c r="AS283" s="107"/>
      <c r="AT283" s="107"/>
      <c r="AU283" s="107"/>
      <c r="AV283" s="107"/>
      <c r="AW283" s="107"/>
      <c r="AX283" s="107"/>
      <c r="AY283" s="107"/>
      <c r="AZ283" s="209"/>
      <c r="BA283" s="107"/>
      <c r="BB283" s="107"/>
      <c r="BC283" s="107"/>
      <c r="BD283" s="107"/>
      <c r="BE283" s="107"/>
      <c r="BF283" s="107"/>
      <c r="BG283" s="107"/>
      <c r="BH283" s="295"/>
      <c r="BY283" s="255"/>
      <c r="BZ283" s="250"/>
      <c r="CA283" s="250"/>
      <c r="CB283" s="278"/>
      <c r="CC283" s="250"/>
      <c r="CD283" s="250"/>
      <c r="CE283" s="250"/>
      <c r="CF283" s="250"/>
      <c r="CG283" s="250"/>
      <c r="CH283" s="250"/>
      <c r="CI283" s="250"/>
      <c r="CJ283" s="352"/>
    </row>
    <row r="284" spans="44:88" ht="12.75">
      <c r="AR284" s="209"/>
      <c r="AS284" s="107"/>
      <c r="AT284" s="107"/>
      <c r="AU284" s="107"/>
      <c r="AV284" s="107"/>
      <c r="AW284" s="107"/>
      <c r="AX284" s="107"/>
      <c r="AY284" s="107"/>
      <c r="AZ284" s="209"/>
      <c r="BA284" s="107"/>
      <c r="BB284" s="107"/>
      <c r="BC284" s="107"/>
      <c r="BD284" s="107"/>
      <c r="BE284" s="107"/>
      <c r="BF284" s="107"/>
      <c r="BG284" s="107"/>
      <c r="BH284" s="295"/>
      <c r="BY284" s="255"/>
      <c r="BZ284" s="250"/>
      <c r="CA284" s="250"/>
      <c r="CB284" s="278"/>
      <c r="CC284" s="250"/>
      <c r="CD284" s="250"/>
      <c r="CE284" s="250"/>
      <c r="CF284" s="250"/>
      <c r="CG284" s="250"/>
      <c r="CH284" s="250"/>
      <c r="CI284" s="250"/>
      <c r="CJ284" s="352"/>
    </row>
    <row r="285" spans="44:88" ht="12.75">
      <c r="AR285" s="209"/>
      <c r="AS285" s="107"/>
      <c r="AT285" s="107"/>
      <c r="AU285" s="107"/>
      <c r="AV285" s="107"/>
      <c r="AW285" s="107"/>
      <c r="AX285" s="107"/>
      <c r="AY285" s="107"/>
      <c r="AZ285" s="209"/>
      <c r="BA285" s="107"/>
      <c r="BB285" s="107"/>
      <c r="BC285" s="107"/>
      <c r="BD285" s="107"/>
      <c r="BE285" s="107"/>
      <c r="BF285" s="107"/>
      <c r="BG285" s="107"/>
      <c r="BH285" s="295"/>
      <c r="BY285" s="255"/>
      <c r="BZ285" s="250"/>
      <c r="CA285" s="250"/>
      <c r="CB285" s="278"/>
      <c r="CC285" s="250"/>
      <c r="CD285" s="250"/>
      <c r="CE285" s="250"/>
      <c r="CF285" s="250"/>
      <c r="CG285" s="250"/>
      <c r="CH285" s="250"/>
      <c r="CI285" s="250"/>
      <c r="CJ285" s="352"/>
    </row>
    <row r="286" spans="44:88" ht="12.75">
      <c r="AR286" s="209"/>
      <c r="AS286" s="107"/>
      <c r="AT286" s="107"/>
      <c r="AU286" s="107"/>
      <c r="AV286" s="107"/>
      <c r="AW286" s="107"/>
      <c r="AX286" s="107"/>
      <c r="AY286" s="107"/>
      <c r="AZ286" s="209"/>
      <c r="BA286" s="107"/>
      <c r="BB286" s="107"/>
      <c r="BC286" s="107"/>
      <c r="BD286" s="107"/>
      <c r="BE286" s="107"/>
      <c r="BF286" s="107"/>
      <c r="BG286" s="107"/>
      <c r="BH286" s="295"/>
      <c r="BY286" s="255"/>
      <c r="BZ286" s="250"/>
      <c r="CA286" s="250"/>
      <c r="CB286" s="278"/>
      <c r="CC286" s="250"/>
      <c r="CD286" s="250"/>
      <c r="CE286" s="250"/>
      <c r="CF286" s="250"/>
      <c r="CG286" s="250"/>
      <c r="CH286" s="250"/>
      <c r="CI286" s="250"/>
      <c r="CJ286" s="352"/>
    </row>
    <row r="287" spans="44:88" ht="12.75">
      <c r="AR287" s="209"/>
      <c r="AS287" s="107"/>
      <c r="AT287" s="107"/>
      <c r="AU287" s="107"/>
      <c r="AV287" s="107"/>
      <c r="AW287" s="107"/>
      <c r="AX287" s="107"/>
      <c r="AY287" s="107"/>
      <c r="AZ287" s="209"/>
      <c r="BA287" s="107"/>
      <c r="BB287" s="107"/>
      <c r="BC287" s="107"/>
      <c r="BD287" s="107"/>
      <c r="BE287" s="107"/>
      <c r="BF287" s="107"/>
      <c r="BG287" s="107"/>
      <c r="BH287" s="295"/>
      <c r="BY287" s="255"/>
      <c r="BZ287" s="250"/>
      <c r="CA287" s="250"/>
      <c r="CB287" s="278"/>
      <c r="CC287" s="250"/>
      <c r="CD287" s="250"/>
      <c r="CE287" s="250"/>
      <c r="CF287" s="250"/>
      <c r="CG287" s="250"/>
      <c r="CH287" s="250"/>
      <c r="CI287" s="250"/>
      <c r="CJ287" s="352"/>
    </row>
    <row r="288" spans="44:88" ht="12.75">
      <c r="AR288" s="209"/>
      <c r="AS288" s="107"/>
      <c r="AT288" s="107"/>
      <c r="AU288" s="107"/>
      <c r="AV288" s="107"/>
      <c r="AW288" s="107"/>
      <c r="AX288" s="107"/>
      <c r="AY288" s="107"/>
      <c r="AZ288" s="209"/>
      <c r="BA288" s="107"/>
      <c r="BB288" s="107"/>
      <c r="BC288" s="107"/>
      <c r="BD288" s="107"/>
      <c r="BE288" s="107"/>
      <c r="BF288" s="107"/>
      <c r="BG288" s="107"/>
      <c r="BH288" s="295"/>
      <c r="BY288" s="255"/>
      <c r="BZ288" s="250"/>
      <c r="CA288" s="250"/>
      <c r="CB288" s="278"/>
      <c r="CC288" s="250"/>
      <c r="CD288" s="250"/>
      <c r="CE288" s="250"/>
      <c r="CF288" s="250"/>
      <c r="CG288" s="250"/>
      <c r="CH288" s="250"/>
      <c r="CI288" s="250"/>
      <c r="CJ288" s="352"/>
    </row>
    <row r="289" spans="44:88" ht="12.75">
      <c r="AR289" s="209"/>
      <c r="AS289" s="107"/>
      <c r="AT289" s="107"/>
      <c r="AU289" s="107"/>
      <c r="AV289" s="107"/>
      <c r="AW289" s="107"/>
      <c r="AX289" s="107"/>
      <c r="AY289" s="107"/>
      <c r="AZ289" s="209"/>
      <c r="BA289" s="107"/>
      <c r="BB289" s="107"/>
      <c r="BC289" s="107"/>
      <c r="BD289" s="107"/>
      <c r="BE289" s="107"/>
      <c r="BF289" s="107"/>
      <c r="BG289" s="107"/>
      <c r="BH289" s="295"/>
      <c r="BY289" s="255"/>
      <c r="BZ289" s="250"/>
      <c r="CA289" s="250"/>
      <c r="CB289" s="278"/>
      <c r="CC289" s="250"/>
      <c r="CD289" s="250"/>
      <c r="CE289" s="250"/>
      <c r="CF289" s="250"/>
      <c r="CG289" s="250"/>
      <c r="CH289" s="250"/>
      <c r="CI289" s="250"/>
      <c r="CJ289" s="352"/>
    </row>
    <row r="290" spans="44:88" ht="12.75">
      <c r="AR290" s="209"/>
      <c r="AS290" s="107"/>
      <c r="AT290" s="107"/>
      <c r="AU290" s="107"/>
      <c r="AV290" s="107"/>
      <c r="AW290" s="107"/>
      <c r="AX290" s="107"/>
      <c r="AY290" s="107"/>
      <c r="AZ290" s="209"/>
      <c r="BA290" s="107"/>
      <c r="BB290" s="107"/>
      <c r="BC290" s="107"/>
      <c r="BD290" s="107"/>
      <c r="BE290" s="107"/>
      <c r="BF290" s="107"/>
      <c r="BG290" s="107"/>
      <c r="BH290" s="295"/>
      <c r="BY290" s="255"/>
      <c r="BZ290" s="250"/>
      <c r="CA290" s="250"/>
      <c r="CB290" s="278"/>
      <c r="CC290" s="250"/>
      <c r="CD290" s="250"/>
      <c r="CE290" s="250"/>
      <c r="CF290" s="250"/>
      <c r="CG290" s="250"/>
      <c r="CH290" s="250"/>
      <c r="CI290" s="250"/>
      <c r="CJ290" s="352"/>
    </row>
    <row r="291" spans="44:88" ht="12.75">
      <c r="AR291" s="209"/>
      <c r="AS291" s="107"/>
      <c r="AT291" s="107"/>
      <c r="AU291" s="107"/>
      <c r="AV291" s="107"/>
      <c r="AW291" s="107"/>
      <c r="AX291" s="107"/>
      <c r="AY291" s="107"/>
      <c r="AZ291" s="209"/>
      <c r="BA291" s="107"/>
      <c r="BB291" s="107"/>
      <c r="BC291" s="107"/>
      <c r="BD291" s="107"/>
      <c r="BE291" s="107"/>
      <c r="BF291" s="107"/>
      <c r="BG291" s="107"/>
      <c r="BH291" s="295"/>
      <c r="BY291" s="255"/>
      <c r="BZ291" s="250"/>
      <c r="CA291" s="250"/>
      <c r="CB291" s="278"/>
      <c r="CC291" s="250"/>
      <c r="CD291" s="250"/>
      <c r="CE291" s="250"/>
      <c r="CF291" s="250"/>
      <c r="CG291" s="250"/>
      <c r="CH291" s="250"/>
      <c r="CI291" s="250"/>
      <c r="CJ291" s="352"/>
    </row>
    <row r="292" spans="44:88" ht="12.75">
      <c r="AR292" s="209"/>
      <c r="AS292" s="107"/>
      <c r="AT292" s="107"/>
      <c r="AU292" s="107"/>
      <c r="AV292" s="107"/>
      <c r="AW292" s="107"/>
      <c r="AX292" s="107"/>
      <c r="AY292" s="107"/>
      <c r="AZ292" s="209"/>
      <c r="BA292" s="107"/>
      <c r="BB292" s="107"/>
      <c r="BC292" s="107"/>
      <c r="BD292" s="107"/>
      <c r="BE292" s="107"/>
      <c r="BF292" s="107"/>
      <c r="BG292" s="107"/>
      <c r="BH292" s="295"/>
      <c r="BY292" s="255"/>
      <c r="BZ292" s="250"/>
      <c r="CA292" s="250"/>
      <c r="CB292" s="278"/>
      <c r="CC292" s="250"/>
      <c r="CD292" s="250"/>
      <c r="CE292" s="250"/>
      <c r="CF292" s="250"/>
      <c r="CG292" s="250"/>
      <c r="CH292" s="250"/>
      <c r="CI292" s="250"/>
      <c r="CJ292" s="352"/>
    </row>
    <row r="293" spans="44:88" ht="12.75">
      <c r="AR293" s="209"/>
      <c r="AS293" s="107"/>
      <c r="AT293" s="107"/>
      <c r="AU293" s="107"/>
      <c r="AV293" s="107"/>
      <c r="AW293" s="107"/>
      <c r="AX293" s="107"/>
      <c r="AY293" s="107"/>
      <c r="AZ293" s="209"/>
      <c r="BA293" s="107"/>
      <c r="BB293" s="107"/>
      <c r="BC293" s="107"/>
      <c r="BD293" s="107"/>
      <c r="BE293" s="107"/>
      <c r="BF293" s="107"/>
      <c r="BG293" s="107"/>
      <c r="BH293" s="295"/>
      <c r="BY293" s="255"/>
      <c r="BZ293" s="250"/>
      <c r="CA293" s="250"/>
      <c r="CB293" s="278"/>
      <c r="CC293" s="250"/>
      <c r="CD293" s="250"/>
      <c r="CE293" s="250"/>
      <c r="CF293" s="250"/>
      <c r="CG293" s="250"/>
      <c r="CH293" s="250"/>
      <c r="CI293" s="250"/>
      <c r="CJ293" s="352"/>
    </row>
    <row r="294" spans="44:88" ht="12.75">
      <c r="AR294" s="209"/>
      <c r="AS294" s="107"/>
      <c r="AT294" s="107"/>
      <c r="AU294" s="107"/>
      <c r="AV294" s="107"/>
      <c r="AW294" s="107"/>
      <c r="AX294" s="107"/>
      <c r="AY294" s="107"/>
      <c r="AZ294" s="209"/>
      <c r="BA294" s="107"/>
      <c r="BB294" s="107"/>
      <c r="BC294" s="107"/>
      <c r="BD294" s="107"/>
      <c r="BE294" s="107"/>
      <c r="BF294" s="107"/>
      <c r="BG294" s="107"/>
      <c r="BH294" s="295"/>
      <c r="BY294" s="255"/>
      <c r="BZ294" s="250"/>
      <c r="CA294" s="250"/>
      <c r="CB294" s="278"/>
      <c r="CC294" s="250"/>
      <c r="CD294" s="250"/>
      <c r="CE294" s="250"/>
      <c r="CF294" s="250"/>
      <c r="CG294" s="250"/>
      <c r="CH294" s="250"/>
      <c r="CI294" s="250"/>
      <c r="CJ294" s="352"/>
    </row>
    <row r="295" spans="44:88" ht="12.75">
      <c r="AR295" s="209"/>
      <c r="AS295" s="107"/>
      <c r="AT295" s="107"/>
      <c r="AU295" s="107"/>
      <c r="AV295" s="107"/>
      <c r="AW295" s="107"/>
      <c r="AX295" s="107"/>
      <c r="AY295" s="107"/>
      <c r="AZ295" s="209"/>
      <c r="BA295" s="107"/>
      <c r="BB295" s="107"/>
      <c r="BC295" s="107"/>
      <c r="BD295" s="107"/>
      <c r="BE295" s="107"/>
      <c r="BF295" s="107"/>
      <c r="BG295" s="107"/>
      <c r="BH295" s="295"/>
      <c r="BY295" s="255"/>
      <c r="BZ295" s="250"/>
      <c r="CA295" s="250"/>
      <c r="CB295" s="278"/>
      <c r="CC295" s="250"/>
      <c r="CD295" s="250"/>
      <c r="CE295" s="250"/>
      <c r="CF295" s="250"/>
      <c r="CG295" s="250"/>
      <c r="CH295" s="250"/>
      <c r="CI295" s="250"/>
      <c r="CJ295" s="352"/>
    </row>
    <row r="296" spans="44:88" ht="12.75">
      <c r="AR296" s="209"/>
      <c r="AS296" s="107"/>
      <c r="AT296" s="107"/>
      <c r="AU296" s="107"/>
      <c r="AV296" s="107"/>
      <c r="AW296" s="107"/>
      <c r="AX296" s="107"/>
      <c r="AY296" s="107"/>
      <c r="AZ296" s="209"/>
      <c r="BA296" s="107"/>
      <c r="BB296" s="107"/>
      <c r="BC296" s="107"/>
      <c r="BD296" s="107"/>
      <c r="BE296" s="107"/>
      <c r="BF296" s="107"/>
      <c r="BG296" s="107"/>
      <c r="BH296" s="295"/>
      <c r="BY296" s="255"/>
      <c r="BZ296" s="250"/>
      <c r="CA296" s="250"/>
      <c r="CB296" s="278"/>
      <c r="CC296" s="250"/>
      <c r="CD296" s="250"/>
      <c r="CE296" s="250"/>
      <c r="CF296" s="250"/>
      <c r="CG296" s="250"/>
      <c r="CH296" s="250"/>
      <c r="CI296" s="250"/>
      <c r="CJ296" s="352"/>
    </row>
    <row r="297" spans="44:88" ht="12.75">
      <c r="AR297" s="209"/>
      <c r="AS297" s="107"/>
      <c r="AT297" s="107"/>
      <c r="AU297" s="107"/>
      <c r="AV297" s="107"/>
      <c r="AW297" s="107"/>
      <c r="AX297" s="107"/>
      <c r="AY297" s="107"/>
      <c r="AZ297" s="209"/>
      <c r="BA297" s="107"/>
      <c r="BB297" s="107"/>
      <c r="BC297" s="107"/>
      <c r="BD297" s="107"/>
      <c r="BE297" s="107"/>
      <c r="BF297" s="107"/>
      <c r="BG297" s="107"/>
      <c r="BH297" s="295"/>
      <c r="BY297" s="255"/>
      <c r="BZ297" s="250"/>
      <c r="CA297" s="250"/>
      <c r="CB297" s="278"/>
      <c r="CC297" s="250"/>
      <c r="CD297" s="250"/>
      <c r="CE297" s="250"/>
      <c r="CF297" s="250"/>
      <c r="CG297" s="250"/>
      <c r="CH297" s="250"/>
      <c r="CI297" s="250"/>
      <c r="CJ297" s="352"/>
    </row>
    <row r="298" spans="44:88" ht="12.75">
      <c r="AR298" s="209"/>
      <c r="AS298" s="107"/>
      <c r="AT298" s="107"/>
      <c r="AU298" s="107"/>
      <c r="AV298" s="107"/>
      <c r="AW298" s="107"/>
      <c r="AX298" s="107"/>
      <c r="AY298" s="107"/>
      <c r="AZ298" s="209"/>
      <c r="BA298" s="107"/>
      <c r="BB298" s="107"/>
      <c r="BC298" s="107"/>
      <c r="BD298" s="107"/>
      <c r="BE298" s="107"/>
      <c r="BF298" s="107"/>
      <c r="BG298" s="107"/>
      <c r="BH298" s="295"/>
      <c r="BY298" s="255"/>
      <c r="BZ298" s="250"/>
      <c r="CA298" s="250"/>
      <c r="CB298" s="278"/>
      <c r="CC298" s="250"/>
      <c r="CD298" s="250"/>
      <c r="CE298" s="250"/>
      <c r="CF298" s="250"/>
      <c r="CG298" s="250"/>
      <c r="CH298" s="250"/>
      <c r="CI298" s="250"/>
      <c r="CJ298" s="352"/>
    </row>
    <row r="299" spans="44:88" ht="12.75">
      <c r="AR299" s="209"/>
      <c r="AS299" s="107"/>
      <c r="AT299" s="107"/>
      <c r="AU299" s="107"/>
      <c r="AV299" s="107"/>
      <c r="AW299" s="107"/>
      <c r="AX299" s="107"/>
      <c r="AY299" s="107"/>
      <c r="AZ299" s="209"/>
      <c r="BA299" s="107"/>
      <c r="BB299" s="107"/>
      <c r="BC299" s="107"/>
      <c r="BD299" s="107"/>
      <c r="BE299" s="107"/>
      <c r="BF299" s="107"/>
      <c r="BG299" s="107"/>
      <c r="BH299" s="295"/>
      <c r="BY299" s="255"/>
      <c r="BZ299" s="250"/>
      <c r="CA299" s="250"/>
      <c r="CB299" s="278"/>
      <c r="CC299" s="250"/>
      <c r="CD299" s="250"/>
      <c r="CE299" s="250"/>
      <c r="CF299" s="250"/>
      <c r="CG299" s="250"/>
      <c r="CH299" s="250"/>
      <c r="CI299" s="250"/>
      <c r="CJ299" s="352"/>
    </row>
    <row r="300" spans="44:88" ht="12.75">
      <c r="AR300" s="209"/>
      <c r="AS300" s="107"/>
      <c r="AT300" s="107"/>
      <c r="AU300" s="107"/>
      <c r="AV300" s="107"/>
      <c r="AW300" s="107"/>
      <c r="AX300" s="107"/>
      <c r="AY300" s="107"/>
      <c r="AZ300" s="209"/>
      <c r="BA300" s="107"/>
      <c r="BB300" s="107"/>
      <c r="BC300" s="107"/>
      <c r="BD300" s="107"/>
      <c r="BE300" s="107"/>
      <c r="BF300" s="107"/>
      <c r="BG300" s="107"/>
      <c r="BH300" s="295"/>
      <c r="BY300" s="255"/>
      <c r="BZ300" s="250"/>
      <c r="CA300" s="250"/>
      <c r="CB300" s="278"/>
      <c r="CC300" s="250"/>
      <c r="CD300" s="250"/>
      <c r="CE300" s="250"/>
      <c r="CF300" s="250"/>
      <c r="CG300" s="250"/>
      <c r="CH300" s="250"/>
      <c r="CI300" s="250"/>
      <c r="CJ300" s="352"/>
    </row>
    <row r="301" spans="44:88" ht="12.75">
      <c r="AR301" s="209"/>
      <c r="AS301" s="107"/>
      <c r="AT301" s="107"/>
      <c r="AU301" s="107"/>
      <c r="AV301" s="107"/>
      <c r="AW301" s="107"/>
      <c r="AX301" s="107"/>
      <c r="AY301" s="107"/>
      <c r="AZ301" s="209"/>
      <c r="BA301" s="107"/>
      <c r="BB301" s="107"/>
      <c r="BC301" s="107"/>
      <c r="BD301" s="107"/>
      <c r="BE301" s="107"/>
      <c r="BF301" s="107"/>
      <c r="BG301" s="107"/>
      <c r="BH301" s="295"/>
      <c r="BY301" s="255"/>
      <c r="BZ301" s="250"/>
      <c r="CA301" s="250"/>
      <c r="CB301" s="278"/>
      <c r="CC301" s="250"/>
      <c r="CD301" s="250"/>
      <c r="CE301" s="250"/>
      <c r="CF301" s="250"/>
      <c r="CG301" s="250"/>
      <c r="CH301" s="250"/>
      <c r="CI301" s="250"/>
      <c r="CJ301" s="352"/>
    </row>
    <row r="302" spans="44:88" ht="12.75">
      <c r="AR302" s="209"/>
      <c r="AS302" s="107"/>
      <c r="AT302" s="107"/>
      <c r="AU302" s="107"/>
      <c r="AV302" s="107"/>
      <c r="AW302" s="107"/>
      <c r="AX302" s="107"/>
      <c r="AY302" s="107"/>
      <c r="AZ302" s="209"/>
      <c r="BA302" s="107"/>
      <c r="BB302" s="107"/>
      <c r="BC302" s="107"/>
      <c r="BD302" s="107"/>
      <c r="BE302" s="107"/>
      <c r="BF302" s="107"/>
      <c r="BG302" s="107"/>
      <c r="BH302" s="295"/>
      <c r="BY302" s="255"/>
      <c r="BZ302" s="250"/>
      <c r="CA302" s="250"/>
      <c r="CB302" s="278"/>
      <c r="CC302" s="250"/>
      <c r="CD302" s="250"/>
      <c r="CE302" s="250"/>
      <c r="CF302" s="250"/>
      <c r="CG302" s="250"/>
      <c r="CH302" s="250"/>
      <c r="CI302" s="250"/>
      <c r="CJ302" s="352"/>
    </row>
    <row r="303" spans="44:88" ht="12.75">
      <c r="AR303" s="209"/>
      <c r="AS303" s="107"/>
      <c r="AT303" s="107"/>
      <c r="AU303" s="107"/>
      <c r="AV303" s="107"/>
      <c r="AW303" s="107"/>
      <c r="AX303" s="107"/>
      <c r="AY303" s="107"/>
      <c r="AZ303" s="209"/>
      <c r="BA303" s="107"/>
      <c r="BB303" s="107"/>
      <c r="BC303" s="107"/>
      <c r="BD303" s="107"/>
      <c r="BE303" s="107"/>
      <c r="BF303" s="107"/>
      <c r="BG303" s="107"/>
      <c r="BH303" s="295"/>
      <c r="BY303" s="255"/>
      <c r="BZ303" s="250"/>
      <c r="CA303" s="250"/>
      <c r="CB303" s="278"/>
      <c r="CC303" s="250"/>
      <c r="CD303" s="250"/>
      <c r="CE303" s="250"/>
      <c r="CF303" s="250"/>
      <c r="CG303" s="250"/>
      <c r="CH303" s="250"/>
      <c r="CI303" s="250"/>
      <c r="CJ303" s="352"/>
    </row>
    <row r="304" spans="44:88" ht="12.75">
      <c r="AR304" s="209"/>
      <c r="AS304" s="107"/>
      <c r="AT304" s="107"/>
      <c r="AU304" s="107"/>
      <c r="AV304" s="107"/>
      <c r="AW304" s="107"/>
      <c r="AX304" s="107"/>
      <c r="AY304" s="107"/>
      <c r="AZ304" s="209"/>
      <c r="BA304" s="107"/>
      <c r="BB304" s="107"/>
      <c r="BC304" s="107"/>
      <c r="BD304" s="107"/>
      <c r="BE304" s="107"/>
      <c r="BF304" s="107"/>
      <c r="BG304" s="107"/>
      <c r="BH304" s="295"/>
      <c r="BY304" s="255"/>
      <c r="BZ304" s="250"/>
      <c r="CA304" s="250"/>
      <c r="CB304" s="278"/>
      <c r="CC304" s="250"/>
      <c r="CD304" s="250"/>
      <c r="CE304" s="250"/>
      <c r="CF304" s="250"/>
      <c r="CG304" s="250"/>
      <c r="CH304" s="250"/>
      <c r="CI304" s="250"/>
      <c r="CJ304" s="352"/>
    </row>
    <row r="305" spans="44:88" ht="12.75">
      <c r="AR305" s="209"/>
      <c r="AS305" s="107"/>
      <c r="AT305" s="107"/>
      <c r="AU305" s="107"/>
      <c r="AV305" s="107"/>
      <c r="AW305" s="107"/>
      <c r="AX305" s="107"/>
      <c r="AY305" s="107"/>
      <c r="AZ305" s="209"/>
      <c r="BA305" s="107"/>
      <c r="BB305" s="107"/>
      <c r="BC305" s="107"/>
      <c r="BD305" s="107"/>
      <c r="BE305" s="107"/>
      <c r="BF305" s="107"/>
      <c r="BG305" s="107"/>
      <c r="BH305" s="295"/>
      <c r="BY305" s="255"/>
      <c r="BZ305" s="250"/>
      <c r="CA305" s="250"/>
      <c r="CB305" s="278"/>
      <c r="CC305" s="250"/>
      <c r="CD305" s="250"/>
      <c r="CE305" s="250"/>
      <c r="CF305" s="250"/>
      <c r="CG305" s="250"/>
      <c r="CH305" s="250"/>
      <c r="CI305" s="250"/>
      <c r="CJ305" s="352"/>
    </row>
    <row r="306" spans="44:88" ht="12.75">
      <c r="AR306" s="209"/>
      <c r="AS306" s="107"/>
      <c r="AT306" s="107"/>
      <c r="AU306" s="107"/>
      <c r="AV306" s="107"/>
      <c r="AW306" s="107"/>
      <c r="AX306" s="107"/>
      <c r="AY306" s="107"/>
      <c r="AZ306" s="209"/>
      <c r="BA306" s="107"/>
      <c r="BB306" s="107"/>
      <c r="BC306" s="107"/>
      <c r="BD306" s="107"/>
      <c r="BE306" s="107"/>
      <c r="BF306" s="107"/>
      <c r="BG306" s="107"/>
      <c r="BH306" s="295"/>
      <c r="BY306" s="255"/>
      <c r="BZ306" s="250"/>
      <c r="CA306" s="250"/>
      <c r="CB306" s="278"/>
      <c r="CC306" s="250"/>
      <c r="CD306" s="250"/>
      <c r="CE306" s="250"/>
      <c r="CF306" s="250"/>
      <c r="CG306" s="250"/>
      <c r="CH306" s="250"/>
      <c r="CI306" s="250"/>
      <c r="CJ306" s="352"/>
    </row>
    <row r="307" spans="44:88" ht="12.75">
      <c r="AR307" s="209"/>
      <c r="AS307" s="107"/>
      <c r="AT307" s="107"/>
      <c r="AU307" s="107"/>
      <c r="AV307" s="107"/>
      <c r="AW307" s="107"/>
      <c r="AX307" s="107"/>
      <c r="AY307" s="107"/>
      <c r="AZ307" s="209"/>
      <c r="BA307" s="107"/>
      <c r="BB307" s="107"/>
      <c r="BC307" s="107"/>
      <c r="BD307" s="107"/>
      <c r="BE307" s="107"/>
      <c r="BF307" s="107"/>
      <c r="BG307" s="107"/>
      <c r="BH307" s="295"/>
      <c r="BY307" s="255"/>
      <c r="BZ307" s="250"/>
      <c r="CA307" s="250"/>
      <c r="CB307" s="278"/>
      <c r="CC307" s="250"/>
      <c r="CD307" s="250"/>
      <c r="CE307" s="250"/>
      <c r="CF307" s="250"/>
      <c r="CG307" s="250"/>
      <c r="CH307" s="250"/>
      <c r="CI307" s="250"/>
      <c r="CJ307" s="352"/>
    </row>
    <row r="308" spans="44:88" ht="12.75">
      <c r="AR308" s="209"/>
      <c r="AS308" s="107"/>
      <c r="AT308" s="107"/>
      <c r="AU308" s="107"/>
      <c r="AV308" s="107"/>
      <c r="AW308" s="107"/>
      <c r="AX308" s="107"/>
      <c r="AY308" s="107"/>
      <c r="AZ308" s="209"/>
      <c r="BA308" s="107"/>
      <c r="BB308" s="107"/>
      <c r="BC308" s="107"/>
      <c r="BD308" s="107"/>
      <c r="BE308" s="107"/>
      <c r="BF308" s="107"/>
      <c r="BG308" s="107"/>
      <c r="BH308" s="295"/>
      <c r="BY308" s="255"/>
      <c r="BZ308" s="250"/>
      <c r="CA308" s="250"/>
      <c r="CB308" s="278"/>
      <c r="CC308" s="250"/>
      <c r="CD308" s="250"/>
      <c r="CE308" s="250"/>
      <c r="CF308" s="250"/>
      <c r="CG308" s="250"/>
      <c r="CH308" s="250"/>
      <c r="CI308" s="250"/>
      <c r="CJ308" s="352"/>
    </row>
    <row r="309" spans="44:88" ht="12.75">
      <c r="AR309" s="209"/>
      <c r="AS309" s="107"/>
      <c r="AT309" s="107"/>
      <c r="AU309" s="107"/>
      <c r="AV309" s="107"/>
      <c r="AW309" s="107"/>
      <c r="AX309" s="107"/>
      <c r="AY309" s="107"/>
      <c r="AZ309" s="209"/>
      <c r="BA309" s="107"/>
      <c r="BB309" s="107"/>
      <c r="BC309" s="107"/>
      <c r="BD309" s="107"/>
      <c r="BE309" s="107"/>
      <c r="BF309" s="107"/>
      <c r="BG309" s="107"/>
      <c r="BH309" s="295"/>
      <c r="BY309" s="255"/>
      <c r="BZ309" s="250"/>
      <c r="CA309" s="250"/>
      <c r="CB309" s="278"/>
      <c r="CC309" s="250"/>
      <c r="CD309" s="250"/>
      <c r="CE309" s="250"/>
      <c r="CF309" s="250"/>
      <c r="CG309" s="250"/>
      <c r="CH309" s="250"/>
      <c r="CI309" s="250"/>
      <c r="CJ309" s="352"/>
    </row>
    <row r="310" spans="44:88" ht="12.75">
      <c r="AR310" s="209"/>
      <c r="AS310" s="107"/>
      <c r="AT310" s="107"/>
      <c r="AU310" s="107"/>
      <c r="AV310" s="107"/>
      <c r="AW310" s="107"/>
      <c r="AX310" s="107"/>
      <c r="AY310" s="107"/>
      <c r="AZ310" s="209"/>
      <c r="BA310" s="107"/>
      <c r="BB310" s="107"/>
      <c r="BC310" s="107"/>
      <c r="BD310" s="107"/>
      <c r="BE310" s="107"/>
      <c r="BF310" s="107"/>
      <c r="BG310" s="107"/>
      <c r="BH310" s="295"/>
      <c r="BY310" s="255"/>
      <c r="BZ310" s="250"/>
      <c r="CA310" s="250"/>
      <c r="CB310" s="278"/>
      <c r="CC310" s="250"/>
      <c r="CD310" s="250"/>
      <c r="CE310" s="250"/>
      <c r="CF310" s="250"/>
      <c r="CG310" s="250"/>
      <c r="CH310" s="250"/>
      <c r="CI310" s="250"/>
      <c r="CJ310" s="352"/>
    </row>
    <row r="311" spans="44:88" ht="12.75">
      <c r="AR311" s="209"/>
      <c r="AS311" s="107"/>
      <c r="AT311" s="107"/>
      <c r="AU311" s="107"/>
      <c r="AV311" s="107"/>
      <c r="AW311" s="107"/>
      <c r="AX311" s="107"/>
      <c r="AY311" s="107"/>
      <c r="AZ311" s="209"/>
      <c r="BA311" s="107"/>
      <c r="BB311" s="107"/>
      <c r="BC311" s="107"/>
      <c r="BD311" s="107"/>
      <c r="BE311" s="107"/>
      <c r="BF311" s="107"/>
      <c r="BG311" s="107"/>
      <c r="BH311" s="295"/>
      <c r="BY311" s="255"/>
      <c r="BZ311" s="250"/>
      <c r="CA311" s="250"/>
      <c r="CB311" s="278"/>
      <c r="CC311" s="250"/>
      <c r="CD311" s="250"/>
      <c r="CE311" s="250"/>
      <c r="CF311" s="250"/>
      <c r="CG311" s="250"/>
      <c r="CH311" s="250"/>
      <c r="CI311" s="250"/>
      <c r="CJ311" s="352"/>
    </row>
    <row r="312" spans="44:88" ht="12.75">
      <c r="AR312" s="209"/>
      <c r="AS312" s="107"/>
      <c r="AT312" s="107"/>
      <c r="AU312" s="107"/>
      <c r="AV312" s="107"/>
      <c r="AW312" s="107"/>
      <c r="AX312" s="107"/>
      <c r="AY312" s="107"/>
      <c r="AZ312" s="209"/>
      <c r="BA312" s="107"/>
      <c r="BB312" s="107"/>
      <c r="BC312" s="107"/>
      <c r="BD312" s="107"/>
      <c r="BE312" s="107"/>
      <c r="BF312" s="107"/>
      <c r="BG312" s="107"/>
      <c r="BH312" s="295"/>
      <c r="BY312" s="255"/>
      <c r="BZ312" s="250"/>
      <c r="CA312" s="250"/>
      <c r="CB312" s="278"/>
      <c r="CC312" s="250"/>
      <c r="CD312" s="250"/>
      <c r="CE312" s="250"/>
      <c r="CF312" s="250"/>
      <c r="CG312" s="250"/>
      <c r="CH312" s="250"/>
      <c r="CI312" s="250"/>
      <c r="CJ312" s="352"/>
    </row>
    <row r="313" spans="44:88" ht="12.75">
      <c r="AR313" s="209"/>
      <c r="AS313" s="107"/>
      <c r="AT313" s="107"/>
      <c r="AU313" s="107"/>
      <c r="AV313" s="107"/>
      <c r="AW313" s="107"/>
      <c r="AX313" s="107"/>
      <c r="AY313" s="107"/>
      <c r="AZ313" s="209"/>
      <c r="BA313" s="107"/>
      <c r="BB313" s="107"/>
      <c r="BC313" s="107"/>
      <c r="BD313" s="107"/>
      <c r="BE313" s="107"/>
      <c r="BF313" s="107"/>
      <c r="BG313" s="107"/>
      <c r="BH313" s="295"/>
      <c r="BY313" s="255"/>
      <c r="BZ313" s="250"/>
      <c r="CA313" s="250"/>
      <c r="CB313" s="278"/>
      <c r="CC313" s="250"/>
      <c r="CD313" s="250"/>
      <c r="CE313" s="250"/>
      <c r="CF313" s="250"/>
      <c r="CG313" s="250"/>
      <c r="CH313" s="250"/>
      <c r="CI313" s="250"/>
      <c r="CJ313" s="352"/>
    </row>
    <row r="314" spans="44:88" ht="12.75">
      <c r="AR314" s="209"/>
      <c r="AS314" s="107"/>
      <c r="AT314" s="107"/>
      <c r="AU314" s="107"/>
      <c r="AV314" s="107"/>
      <c r="AW314" s="107"/>
      <c r="AX314" s="107"/>
      <c r="AY314" s="107"/>
      <c r="AZ314" s="209"/>
      <c r="BA314" s="107"/>
      <c r="BB314" s="107"/>
      <c r="BC314" s="107"/>
      <c r="BD314" s="107"/>
      <c r="BE314" s="107"/>
      <c r="BF314" s="107"/>
      <c r="BG314" s="107"/>
      <c r="BH314" s="295"/>
      <c r="BY314" s="255"/>
      <c r="BZ314" s="250"/>
      <c r="CA314" s="250"/>
      <c r="CB314" s="278"/>
      <c r="CC314" s="250"/>
      <c r="CD314" s="250"/>
      <c r="CE314" s="250"/>
      <c r="CF314" s="250"/>
      <c r="CG314" s="250"/>
      <c r="CH314" s="250"/>
      <c r="CI314" s="250"/>
      <c r="CJ314" s="352"/>
    </row>
    <row r="315" spans="44:88" ht="12.75">
      <c r="AR315" s="209"/>
      <c r="AS315" s="107"/>
      <c r="AT315" s="107"/>
      <c r="AU315" s="107"/>
      <c r="AV315" s="107"/>
      <c r="AW315" s="107"/>
      <c r="AX315" s="107"/>
      <c r="AY315" s="107"/>
      <c r="AZ315" s="209"/>
      <c r="BA315" s="107"/>
      <c r="BB315" s="107"/>
      <c r="BC315" s="107"/>
      <c r="BD315" s="107"/>
      <c r="BE315" s="107"/>
      <c r="BF315" s="107"/>
      <c r="BG315" s="107"/>
      <c r="BH315" s="295"/>
      <c r="BY315" s="255"/>
      <c r="BZ315" s="250"/>
      <c r="CA315" s="250"/>
      <c r="CB315" s="278"/>
      <c r="CC315" s="250"/>
      <c r="CD315" s="250"/>
      <c r="CE315" s="250"/>
      <c r="CF315" s="250"/>
      <c r="CG315" s="250"/>
      <c r="CH315" s="250"/>
      <c r="CI315" s="250"/>
      <c r="CJ315" s="352"/>
    </row>
    <row r="316" spans="44:88" ht="12.75">
      <c r="AR316" s="209"/>
      <c r="AS316" s="107"/>
      <c r="AT316" s="107"/>
      <c r="AU316" s="107"/>
      <c r="AV316" s="107"/>
      <c r="AW316" s="107"/>
      <c r="AX316" s="107"/>
      <c r="AY316" s="107"/>
      <c r="AZ316" s="209"/>
      <c r="BA316" s="107"/>
      <c r="BB316" s="107"/>
      <c r="BC316" s="107"/>
      <c r="BD316" s="107"/>
      <c r="BE316" s="107"/>
      <c r="BF316" s="107"/>
      <c r="BG316" s="107"/>
      <c r="BH316" s="295"/>
      <c r="BY316" s="255"/>
      <c r="BZ316" s="250"/>
      <c r="CA316" s="250"/>
      <c r="CB316" s="278"/>
      <c r="CC316" s="250"/>
      <c r="CD316" s="250"/>
      <c r="CE316" s="250"/>
      <c r="CF316" s="250"/>
      <c r="CG316" s="250"/>
      <c r="CH316" s="250"/>
      <c r="CI316" s="250"/>
      <c r="CJ316" s="352"/>
    </row>
  </sheetData>
  <autoFilter ref="A10:EF111"/>
  <conditionalFormatting sqref="AG6:AQ6 AD7 AG201:AQ65536">
    <cfRule type="cellIs" priority="1" dxfId="0" operator="equal" stopIfTrue="1">
      <formula>0</formula>
    </cfRule>
    <cfRule type="cellIs" priority="2" dxfId="1" operator="between" stopIfTrue="1">
      <formula>1</formula>
      <formula>AD$6</formula>
    </cfRule>
    <cfRule type="cellIs" priority="3" dxfId="2" operator="greaterThan" stopIfTrue="1">
      <formula>AD$6</formula>
    </cfRule>
  </conditionalFormatting>
  <conditionalFormatting sqref="AG1:AQ5">
    <cfRule type="cellIs" priority="4" dxfId="2" operator="greaterThan" stopIfTrue="1">
      <formula>AG$6</formula>
    </cfRule>
  </conditionalFormatting>
  <conditionalFormatting sqref="N11:N111 Q11:Q111 T11:T111 W11:W111 Z11:Z111 AC11:AC111 AE11:AR111 AT11:AT111 AV11:AV111 AX11:AX111 AZ11:AZ111 BB11:BB111 BD11:BD111 BF11:BF111 BI11:BI111 BK11:BK111 BM11:BM111 BO11:BO111 BQ11:BQ111 BS11:BS111 BU11:BU111 BW11:BW111 BY11:CJ111">
    <cfRule type="cellIs" priority="5" dxfId="0" operator="equal" stopIfTrue="1">
      <formula>0</formula>
    </cfRule>
    <cfRule type="cellIs" priority="6" dxfId="1" operator="between" stopIfTrue="1">
      <formula>1</formula>
      <formula>N$6-1</formula>
    </cfRule>
    <cfRule type="cellIs" priority="7" dxfId="2" operator="greaterThanOrEqual" stopIfTrue="1">
      <formula>N$6</formula>
    </cfRule>
  </conditionalFormatting>
  <conditionalFormatting sqref="AD11:AD111">
    <cfRule type="cellIs" priority="8" dxfId="3" operator="equal" stopIfTrue="1">
      <formula>0</formula>
    </cfRule>
    <cfRule type="cellIs" priority="9" dxfId="1" operator="between" stopIfTrue="1">
      <formula>1</formula>
      <formula>AD$6-1</formula>
    </cfRule>
    <cfRule type="cellIs" priority="10" dxfId="2" operator="greaterThanOrEqual" stopIfTrue="1">
      <formula>AD$6</formula>
    </cfRule>
  </conditionalFormatting>
  <dataValidations count="15">
    <dataValidation type="whole" allowBlank="1" showInputMessage="1" showErrorMessage="1" sqref="BO112 BM112 BI11:BI112 BK112 T11:U111 N11:O111 Q11:R111 W11:X111 AD6:AD7 AC11:AF111 Z11:AA111">
      <formula1>0</formula1>
      <formula2>BO$7</formula2>
    </dataValidation>
    <dataValidation errorStyle="warning" type="whole" allowBlank="1" showInputMessage="1" showErrorMessage="1" errorTitle="canberra-word-input" error="Input a number from 0 to 15." sqref="BQ11:BQ111 BS11:BS111">
      <formula1>0</formula1>
      <formula2>BQ7</formula2>
    </dataValidation>
    <dataValidation errorStyle="warning" type="whole" allowBlank="1" showInputMessage="1" showErrorMessage="1" errorTitle="burt-word-input" error="Input a number from 0 to 100." sqref="BO11:BO111 BK11:BK111 BM11:BM111">
      <formula1>0</formula1>
      <formula2>BO$7</formula2>
    </dataValidation>
    <dataValidation errorStyle="warning" type="whole" allowBlank="1" showInputMessage="1" showErrorMessage="1" errorTitle="readling-level-input" error="In put a number from 0 to 31" sqref="AG11:AQ111">
      <formula1>0</formula1>
      <formula2>$AG7</formula2>
    </dataValidation>
    <dataValidation type="list" allowBlank="1" showInputMessage="1" showErrorMessage="1" sqref="BR112:BR113 BT112:BT113">
      <formula1>$BR$114:$BR$125</formula1>
    </dataValidation>
    <dataValidation type="list" allowBlank="1" showInputMessage="1" showErrorMessage="1" sqref="BR11:BR111 BT11:BT111">
      <formula1>$BR$114:$BR$129</formula1>
    </dataValidation>
    <dataValidation errorStyle="warning" type="whole" allowBlank="1" showInputMessage="1" showErrorMessage="1" errorTitle="dictation-input" error="Input a number from 0 to 37." sqref="BW11:BW111">
      <formula1>0</formula1>
      <formula2>$BW$7</formula2>
    </dataValidation>
    <dataValidation errorStyle="warning" type="whole" allowBlank="1" showInputMessage="1" showErrorMessage="1" errorTitle="writing-vocab-input" error="Input a number from 0 to 100." sqref="BU11:BU111">
      <formula1>0</formula1>
      <formula2>$BU$7</formula2>
    </dataValidation>
    <dataValidation type="list" allowBlank="1" showErrorMessage="1" promptTitle="Pick one" prompt="Select dom mode" sqref="P112:P113 S112:S113 AB112:AB113 V112:V113 Y112:Y113">
      <formula1>$P$114:$P$117</formula1>
    </dataValidation>
    <dataValidation type="list" allowBlank="1" showErrorMessage="1" promptTitle="Pick one" prompt="Select dom mode" sqref="P11:P111 S11:S111 AB11:AB111 V11:V111 Y11:Y111">
      <formula1>$P$114:$P$120</formula1>
    </dataValidation>
    <dataValidation type="list" allowBlank="1" showInputMessage="1" showErrorMessage="1" sqref="H11:H111">
      <formula1>$H$114:$H$120</formula1>
    </dataValidation>
    <dataValidation type="list" allowBlank="1" showInputMessage="1" showErrorMessage="1" sqref="H112:H113">
      <formula1>$F$114:$F$120</formula1>
    </dataValidation>
    <dataValidation errorStyle="warning" type="list" allowBlank="1" showInputMessage="1" showErrorMessage="1" errorTitle="Gender-input" error="InpuT F or M" sqref="I11:I111">
      <formula1>$I$114:$I$116</formula1>
    </dataValidation>
    <dataValidation type="list" allowBlank="1" showInputMessage="1" showErrorMessage="1" sqref="K11:K111">
      <formula1>$K$114:$K$133</formula1>
    </dataValidation>
    <dataValidation type="list" allowBlank="1" showInputMessage="1" showErrorMessage="1" sqref="J11:J111">
      <formula1>$J$114:$J$133</formula1>
    </dataValidation>
  </dataValidations>
  <printOptions horizontalCentered="1"/>
  <pageMargins left="1.141732283464567" right="0.7480314960629921" top="0.7874015748031497" bottom="0.7874015748031497" header="0.5118110236220472" footer="0.5118110236220472"/>
  <pageSetup fitToWidth="2" fitToHeight="1" horizontalDpi="300" verticalDpi="300" orientation="landscape" paperSize="9" scale="33" r:id="rId2"/>
  <headerFooter alignWithMargins="0">
    <oddFooter>&amp;C&amp;F
&amp;A
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D132"/>
  <sheetViews>
    <sheetView workbookViewId="0" topLeftCell="A1">
      <pane xSplit="13" ySplit="9" topLeftCell="N10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L10" sqref="L10:L110"/>
    </sheetView>
  </sheetViews>
  <sheetFormatPr defaultColWidth="9.140625" defaultRowHeight="12.75"/>
  <cols>
    <col min="1" max="1" width="9.00390625" style="0" customWidth="1"/>
    <col min="2" max="2" width="4.7109375" style="6" customWidth="1"/>
    <col min="3" max="3" width="8.140625" style="3" customWidth="1"/>
    <col min="4" max="4" width="9.57421875" style="3" customWidth="1"/>
    <col min="5" max="5" width="13.421875" style="3" customWidth="1"/>
    <col min="6" max="7" width="8.7109375" style="3" customWidth="1"/>
    <col min="8" max="8" width="6.28125" style="3" customWidth="1"/>
    <col min="9" max="11" width="4.7109375" style="3" customWidth="1"/>
    <col min="12" max="12" width="20.421875" style="6" bestFit="1" customWidth="1"/>
    <col min="13" max="13" width="4.7109375" style="3" customWidth="1"/>
    <col min="14" max="14" width="4.28125" style="209" bestFit="1" customWidth="1"/>
    <col min="15" max="15" width="7.140625" style="6" bestFit="1" customWidth="1"/>
    <col min="16" max="16" width="8.421875" style="6" bestFit="1" customWidth="1"/>
    <col min="17" max="17" width="9.00390625" style="6" bestFit="1" customWidth="1"/>
    <col min="18" max="18" width="3.140625" style="6" bestFit="1" customWidth="1"/>
    <col min="19" max="19" width="7.8515625" style="6" bestFit="1" customWidth="1"/>
    <col min="20" max="20" width="8.7109375" style="6" bestFit="1" customWidth="1"/>
    <col min="21" max="21" width="8.57421875" style="6" bestFit="1" customWidth="1"/>
    <col min="22" max="22" width="2.00390625" style="6" bestFit="1" customWidth="1"/>
    <col min="23" max="23" width="7.28125" style="6" bestFit="1" customWidth="1"/>
    <col min="24" max="24" width="7.140625" style="6" bestFit="1" customWidth="1"/>
    <col min="25" max="25" width="3.28125" style="6" bestFit="1" customWidth="1"/>
    <col min="26" max="26" width="6.8515625" style="6" bestFit="1" customWidth="1"/>
    <col min="27" max="27" width="6.7109375" style="6" bestFit="1" customWidth="1"/>
    <col min="28" max="28" width="6.8515625" style="6" bestFit="1" customWidth="1"/>
    <col min="29" max="29" width="6.140625" style="6" bestFit="1" customWidth="1"/>
    <col min="30" max="30" width="6.7109375" style="6" bestFit="1" customWidth="1"/>
    <col min="31" max="31" width="7.28125" style="5" bestFit="1" customWidth="1"/>
    <col min="32" max="32" width="9.140625" style="142" customWidth="1"/>
    <col min="33" max="33" width="9.140625" style="10" customWidth="1"/>
    <col min="34" max="47" width="9.140625" style="6" customWidth="1"/>
  </cols>
  <sheetData>
    <row r="1" spans="1:9" ht="23.25">
      <c r="A1" s="333" t="str">
        <f>Introduction!B7</f>
        <v>Eduville Primary School</v>
      </c>
      <c r="B1" s="32"/>
      <c r="C1" s="6"/>
      <c r="F1" s="6"/>
      <c r="G1" s="6"/>
      <c r="H1" s="6"/>
      <c r="I1" s="196"/>
    </row>
    <row r="2" spans="1:9" ht="23.25">
      <c r="A2" s="32">
        <f>Introduction!B9</f>
        <v>2005</v>
      </c>
      <c r="B2" s="333"/>
      <c r="C2" s="6"/>
      <c r="F2" s="6"/>
      <c r="G2" s="6"/>
      <c r="H2" s="6"/>
      <c r="I2" s="196"/>
    </row>
    <row r="3" spans="1:9" ht="20.25">
      <c r="A3" s="36" t="s">
        <v>273</v>
      </c>
      <c r="C3" s="6"/>
      <c r="F3" s="6"/>
      <c r="G3" s="195"/>
      <c r="H3" s="195"/>
      <c r="I3" s="196"/>
    </row>
    <row r="4" spans="2:9" ht="12.75">
      <c r="B4"/>
      <c r="C4" s="6"/>
      <c r="F4" s="6"/>
      <c r="G4" s="6"/>
      <c r="H4" s="6"/>
      <c r="I4" s="196"/>
    </row>
    <row r="5" spans="2:12" ht="12.75">
      <c r="B5" s="38" t="s">
        <v>62</v>
      </c>
      <c r="C5" s="197"/>
      <c r="F5" s="197"/>
      <c r="G5" s="195"/>
      <c r="H5" s="195"/>
      <c r="I5" s="198"/>
      <c r="L5" s="195"/>
    </row>
    <row r="6" spans="2:12" ht="12.75">
      <c r="B6" s="39" t="s">
        <v>63</v>
      </c>
      <c r="C6" s="199"/>
      <c r="F6" s="199"/>
      <c r="G6" s="195"/>
      <c r="H6" s="195"/>
      <c r="I6" s="198"/>
      <c r="L6" s="195"/>
    </row>
    <row r="7" spans="2:12" ht="12.75">
      <c r="B7" s="40"/>
      <c r="C7" s="200"/>
      <c r="F7" s="195"/>
      <c r="G7" s="201"/>
      <c r="H7" s="201"/>
      <c r="I7" s="202"/>
      <c r="L7" s="195"/>
    </row>
    <row r="8" spans="12:47" s="3" customFormat="1" ht="11.25">
      <c r="L8" s="70"/>
      <c r="M8" s="208" t="s">
        <v>64</v>
      </c>
      <c r="N8" s="210">
        <v>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8"/>
      <c r="AE8" s="4"/>
      <c r="AF8" s="142"/>
      <c r="AG8" s="10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33" s="2" customFormat="1" ht="182.25">
      <c r="A9" s="97" t="s">
        <v>234</v>
      </c>
      <c r="B9" s="97" t="s">
        <v>1</v>
      </c>
      <c r="C9" s="97" t="s">
        <v>235</v>
      </c>
      <c r="D9" s="97" t="s">
        <v>253</v>
      </c>
      <c r="E9" s="97" t="s">
        <v>252</v>
      </c>
      <c r="F9" s="97" t="s">
        <v>254</v>
      </c>
      <c r="G9" s="97" t="s">
        <v>255</v>
      </c>
      <c r="H9" s="97" t="s">
        <v>42</v>
      </c>
      <c r="I9" s="97" t="s">
        <v>2</v>
      </c>
      <c r="J9" s="97" t="s">
        <v>233</v>
      </c>
      <c r="K9" s="98" t="s">
        <v>40</v>
      </c>
      <c r="L9" s="97" t="s">
        <v>256</v>
      </c>
      <c r="M9" s="97" t="s">
        <v>236</v>
      </c>
      <c r="N9" s="211" t="s">
        <v>34</v>
      </c>
      <c r="O9" s="7" t="s">
        <v>18</v>
      </c>
      <c r="P9" s="7" t="s">
        <v>19</v>
      </c>
      <c r="Q9" s="7" t="s">
        <v>20</v>
      </c>
      <c r="R9" s="7" t="s">
        <v>21</v>
      </c>
      <c r="S9" s="7" t="s">
        <v>22</v>
      </c>
      <c r="T9" s="7" t="s">
        <v>23</v>
      </c>
      <c r="U9" s="7" t="s">
        <v>24</v>
      </c>
      <c r="V9" s="7" t="s">
        <v>25</v>
      </c>
      <c r="W9" s="7" t="s">
        <v>26</v>
      </c>
      <c r="X9" s="7" t="s">
        <v>27</v>
      </c>
      <c r="Y9" s="7" t="s">
        <v>35</v>
      </c>
      <c r="Z9" s="7" t="s">
        <v>28</v>
      </c>
      <c r="AA9" s="7" t="s">
        <v>29</v>
      </c>
      <c r="AB9" s="7" t="s">
        <v>30</v>
      </c>
      <c r="AC9" s="7" t="s">
        <v>31</v>
      </c>
      <c r="AD9" s="9" t="s">
        <v>32</v>
      </c>
      <c r="AE9" s="7" t="s">
        <v>33</v>
      </c>
      <c r="AF9" s="147"/>
      <c r="AG9" s="11"/>
    </row>
    <row r="10" spans="1:33" s="6" customFormat="1" ht="12.75">
      <c r="A10" s="262"/>
      <c r="B10" s="95">
        <v>1</v>
      </c>
      <c r="C10" s="96"/>
      <c r="D10" s="90" t="s">
        <v>303</v>
      </c>
      <c r="E10" s="90" t="s">
        <v>304</v>
      </c>
      <c r="F10" s="96">
        <v>34041</v>
      </c>
      <c r="G10" s="96">
        <f ca="1">NOW()</f>
        <v>38405.922545023146</v>
      </c>
      <c r="H10" s="90"/>
      <c r="I10" s="90" t="s">
        <v>37</v>
      </c>
      <c r="J10" s="273" t="s">
        <v>229</v>
      </c>
      <c r="K10" s="273" t="s">
        <v>257</v>
      </c>
      <c r="L10" s="94" t="str">
        <f aca="true" t="shared" si="0" ref="L10:L73">D10&amp;" "&amp;E10</f>
        <v>ANNA EXEMPLARY</v>
      </c>
      <c r="M10" s="94">
        <f aca="true" t="shared" si="1" ref="M10:M73">G10-F10</f>
        <v>4364.922545023146</v>
      </c>
      <c r="N10" s="10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  <c r="AE10" s="90"/>
      <c r="AF10" s="142"/>
      <c r="AG10" s="10"/>
    </row>
    <row r="11" spans="1:33" s="6" customFormat="1" ht="12.75">
      <c r="A11" s="262"/>
      <c r="B11" s="95">
        <v>2</v>
      </c>
      <c r="C11" s="96"/>
      <c r="D11" s="90" t="s">
        <v>305</v>
      </c>
      <c r="E11" s="90" t="s">
        <v>306</v>
      </c>
      <c r="F11" s="96">
        <v>34416</v>
      </c>
      <c r="G11" s="96">
        <f aca="true" ca="1" t="shared" si="2" ref="G11:G74">NOW()</f>
        <v>38405.922545023146</v>
      </c>
      <c r="H11" s="90"/>
      <c r="I11" s="90" t="s">
        <v>38</v>
      </c>
      <c r="J11" s="273" t="s">
        <v>229</v>
      </c>
      <c r="K11" s="273" t="s">
        <v>258</v>
      </c>
      <c r="L11" s="94" t="str">
        <f t="shared" si="0"/>
        <v>DAVID AYLWARD</v>
      </c>
      <c r="M11" s="94">
        <f t="shared" si="1"/>
        <v>3989.922545023146</v>
      </c>
      <c r="N11" s="10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1"/>
      <c r="AE11" s="90"/>
      <c r="AF11" s="142"/>
      <c r="AG11" s="10"/>
    </row>
    <row r="12" spans="1:33" s="6" customFormat="1" ht="12.75">
      <c r="A12" s="262"/>
      <c r="B12" s="95">
        <v>3</v>
      </c>
      <c r="C12" s="96"/>
      <c r="D12" s="90" t="s">
        <v>307</v>
      </c>
      <c r="E12" s="90" t="s">
        <v>308</v>
      </c>
      <c r="F12" s="96">
        <v>36055</v>
      </c>
      <c r="G12" s="96">
        <f ca="1" t="shared" si="2"/>
        <v>38405.922545023146</v>
      </c>
      <c r="H12" s="90"/>
      <c r="I12" s="90" t="s">
        <v>37</v>
      </c>
      <c r="J12" s="273" t="s">
        <v>229</v>
      </c>
      <c r="K12" s="273" t="s">
        <v>258</v>
      </c>
      <c r="L12" s="94" t="str">
        <f t="shared" si="0"/>
        <v>ANNE BACH</v>
      </c>
      <c r="M12" s="94">
        <f t="shared" si="1"/>
        <v>2350.922545023146</v>
      </c>
      <c r="N12" s="10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0"/>
      <c r="AF12" s="142"/>
      <c r="AG12" s="10"/>
    </row>
    <row r="13" spans="1:33" s="6" customFormat="1" ht="12.75">
      <c r="A13" s="262"/>
      <c r="B13" s="95">
        <v>4</v>
      </c>
      <c r="C13" s="96"/>
      <c r="D13" s="90" t="s">
        <v>309</v>
      </c>
      <c r="E13" s="90" t="s">
        <v>310</v>
      </c>
      <c r="F13" s="96">
        <v>35540</v>
      </c>
      <c r="G13" s="96">
        <f ca="1" t="shared" si="2"/>
        <v>38405.922545023146</v>
      </c>
      <c r="H13" s="90"/>
      <c r="I13" s="90" t="s">
        <v>38</v>
      </c>
      <c r="J13" s="273" t="s">
        <v>229</v>
      </c>
      <c r="K13" s="273" t="s">
        <v>258</v>
      </c>
      <c r="L13" s="94" t="str">
        <f t="shared" si="0"/>
        <v>FRED BURGUN</v>
      </c>
      <c r="M13" s="94">
        <f t="shared" si="1"/>
        <v>2865.922545023146</v>
      </c>
      <c r="N13" s="10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0"/>
      <c r="AF13" s="142"/>
      <c r="AG13" s="10"/>
    </row>
    <row r="14" spans="1:33" s="6" customFormat="1" ht="12.75">
      <c r="A14" s="262"/>
      <c r="B14" s="95">
        <v>5</v>
      </c>
      <c r="C14" s="96"/>
      <c r="D14" s="90" t="s">
        <v>311</v>
      </c>
      <c r="E14" s="90" t="s">
        <v>312</v>
      </c>
      <c r="F14" s="96">
        <v>35858</v>
      </c>
      <c r="G14" s="96">
        <f ca="1" t="shared" si="2"/>
        <v>38405.922545023146</v>
      </c>
      <c r="H14" s="90"/>
      <c r="I14" s="90" t="s">
        <v>37</v>
      </c>
      <c r="J14" s="273" t="s">
        <v>229</v>
      </c>
      <c r="K14" s="273" t="s">
        <v>259</v>
      </c>
      <c r="L14" s="94" t="str">
        <f t="shared" si="0"/>
        <v>PENNY CALDWELL</v>
      </c>
      <c r="M14" s="94">
        <f t="shared" si="1"/>
        <v>2547.922545023146</v>
      </c>
      <c r="N14" s="10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0"/>
      <c r="AF14" s="142"/>
      <c r="AG14" s="10"/>
    </row>
    <row r="15" spans="1:33" s="6" customFormat="1" ht="12.75">
      <c r="A15" s="262"/>
      <c r="B15" s="95">
        <v>6</v>
      </c>
      <c r="C15" s="96"/>
      <c r="D15" s="90" t="s">
        <v>313</v>
      </c>
      <c r="E15" s="90" t="s">
        <v>314</v>
      </c>
      <c r="F15" s="96">
        <v>34079</v>
      </c>
      <c r="G15" s="96">
        <f ca="1" t="shared" si="2"/>
        <v>38405.922545023146</v>
      </c>
      <c r="H15" s="90"/>
      <c r="I15" s="90" t="s">
        <v>37</v>
      </c>
      <c r="J15" s="273" t="s">
        <v>229</v>
      </c>
      <c r="K15" s="273" t="s">
        <v>260</v>
      </c>
      <c r="L15" s="94" t="str">
        <f t="shared" si="0"/>
        <v>PATRICIA COOL</v>
      </c>
      <c r="M15" s="94">
        <f t="shared" si="1"/>
        <v>4326.922545023146</v>
      </c>
      <c r="N15" s="10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1"/>
      <c r="AE15" s="90"/>
      <c r="AF15" s="142"/>
      <c r="AG15" s="10"/>
    </row>
    <row r="16" spans="1:33" s="6" customFormat="1" ht="12.75">
      <c r="A16" s="262"/>
      <c r="B16" s="95">
        <v>7</v>
      </c>
      <c r="C16" s="96"/>
      <c r="D16" s="90" t="s">
        <v>315</v>
      </c>
      <c r="E16" s="90" t="s">
        <v>316</v>
      </c>
      <c r="F16" s="96">
        <v>35507</v>
      </c>
      <c r="G16" s="96">
        <f ca="1" t="shared" si="2"/>
        <v>38405.922545023146</v>
      </c>
      <c r="H16" s="90"/>
      <c r="I16" s="90" t="s">
        <v>37</v>
      </c>
      <c r="J16" s="273" t="s">
        <v>229</v>
      </c>
      <c r="K16" s="273" t="s">
        <v>260</v>
      </c>
      <c r="L16" s="94" t="str">
        <f t="shared" si="0"/>
        <v>DIANNE DERKS</v>
      </c>
      <c r="M16" s="94">
        <f t="shared" si="1"/>
        <v>2898.922545023146</v>
      </c>
      <c r="N16" s="10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90"/>
      <c r="AF16" s="142"/>
      <c r="AG16" s="10"/>
    </row>
    <row r="17" spans="1:33" s="6" customFormat="1" ht="12.75">
      <c r="A17" s="262"/>
      <c r="B17" s="95">
        <v>8</v>
      </c>
      <c r="C17" s="96"/>
      <c r="D17" s="90" t="s">
        <v>317</v>
      </c>
      <c r="E17" s="90" t="s">
        <v>318</v>
      </c>
      <c r="F17" s="96">
        <v>35921</v>
      </c>
      <c r="G17" s="96">
        <f ca="1" t="shared" si="2"/>
        <v>38405.922545023146</v>
      </c>
      <c r="H17" s="90"/>
      <c r="I17" s="90" t="s">
        <v>38</v>
      </c>
      <c r="J17" s="273" t="s">
        <v>229</v>
      </c>
      <c r="K17" s="273" t="s">
        <v>261</v>
      </c>
      <c r="L17" s="94" t="str">
        <f t="shared" si="0"/>
        <v>STEWART DUNN</v>
      </c>
      <c r="M17" s="94">
        <f t="shared" si="1"/>
        <v>2484.922545023146</v>
      </c>
      <c r="N17" s="10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1"/>
      <c r="AE17" s="90"/>
      <c r="AF17" s="142"/>
      <c r="AG17" s="10"/>
    </row>
    <row r="18" spans="1:33" s="6" customFormat="1" ht="12.75">
      <c r="A18" s="262"/>
      <c r="B18" s="95">
        <v>9</v>
      </c>
      <c r="C18" s="96"/>
      <c r="D18" s="90" t="s">
        <v>319</v>
      </c>
      <c r="E18" s="90" t="s">
        <v>249</v>
      </c>
      <c r="F18" s="96">
        <v>34064</v>
      </c>
      <c r="G18" s="96">
        <f ca="1" t="shared" si="2"/>
        <v>38405.922545023146</v>
      </c>
      <c r="H18" s="90"/>
      <c r="I18" s="90" t="s">
        <v>38</v>
      </c>
      <c r="J18" s="273" t="s">
        <v>229</v>
      </c>
      <c r="K18" s="273" t="s">
        <v>260</v>
      </c>
      <c r="L18" s="94" t="str">
        <f t="shared" si="0"/>
        <v>CRAIG ELLIOTT</v>
      </c>
      <c r="M18" s="94">
        <f t="shared" si="1"/>
        <v>4341.922545023146</v>
      </c>
      <c r="N18" s="10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  <c r="AE18" s="90"/>
      <c r="AF18" s="142"/>
      <c r="AG18" s="10"/>
    </row>
    <row r="19" spans="1:33" s="6" customFormat="1" ht="12.75">
      <c r="A19" s="262"/>
      <c r="B19" s="95">
        <v>10</v>
      </c>
      <c r="C19" s="96"/>
      <c r="D19" s="90" t="s">
        <v>320</v>
      </c>
      <c r="E19" s="90" t="s">
        <v>321</v>
      </c>
      <c r="F19" s="96">
        <v>34683</v>
      </c>
      <c r="G19" s="96">
        <f ca="1" t="shared" si="2"/>
        <v>38405.922545023146</v>
      </c>
      <c r="H19" s="90"/>
      <c r="I19" s="90" t="s">
        <v>38</v>
      </c>
      <c r="J19" s="273" t="s">
        <v>229</v>
      </c>
      <c r="K19" s="273" t="s">
        <v>260</v>
      </c>
      <c r="L19" s="94" t="str">
        <f t="shared" si="0"/>
        <v>JOSHUA EVERITT</v>
      </c>
      <c r="M19" s="94">
        <f t="shared" si="1"/>
        <v>3722.922545023146</v>
      </c>
      <c r="N19" s="10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  <c r="AE19" s="90"/>
      <c r="AF19" s="142"/>
      <c r="AG19" s="10"/>
    </row>
    <row r="20" spans="1:33" s="6" customFormat="1" ht="12.75">
      <c r="A20" s="262"/>
      <c r="B20" s="95">
        <v>11</v>
      </c>
      <c r="C20" s="96"/>
      <c r="D20" s="90" t="s">
        <v>322</v>
      </c>
      <c r="E20" s="90" t="s">
        <v>323</v>
      </c>
      <c r="F20" s="96">
        <v>34722</v>
      </c>
      <c r="G20" s="96">
        <f ca="1" t="shared" si="2"/>
        <v>38405.922545023146</v>
      </c>
      <c r="H20" s="90"/>
      <c r="I20" s="90" t="s">
        <v>37</v>
      </c>
      <c r="J20" s="273" t="s">
        <v>229</v>
      </c>
      <c r="K20" s="273" t="s">
        <v>259</v>
      </c>
      <c r="L20" s="94" t="str">
        <f t="shared" si="0"/>
        <v>FELICITY FELTRIN</v>
      </c>
      <c r="M20" s="94">
        <f t="shared" si="1"/>
        <v>3683.922545023146</v>
      </c>
      <c r="N20" s="10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  <c r="AE20" s="90"/>
      <c r="AF20" s="142"/>
      <c r="AG20" s="10"/>
    </row>
    <row r="21" spans="1:33" s="6" customFormat="1" ht="12.75">
      <c r="A21" s="262"/>
      <c r="B21" s="95">
        <v>12</v>
      </c>
      <c r="C21" s="96"/>
      <c r="D21" s="90" t="s">
        <v>324</v>
      </c>
      <c r="E21" s="90" t="s">
        <v>325</v>
      </c>
      <c r="F21" s="96">
        <v>35792</v>
      </c>
      <c r="G21" s="96">
        <f ca="1" t="shared" si="2"/>
        <v>38405.922545023146</v>
      </c>
      <c r="H21" s="90"/>
      <c r="I21" s="90" t="s">
        <v>37</v>
      </c>
      <c r="J21" s="273" t="s">
        <v>229</v>
      </c>
      <c r="K21" s="273" t="s">
        <v>261</v>
      </c>
      <c r="L21" s="94" t="str">
        <f t="shared" si="0"/>
        <v>ABBY FRIDAY</v>
      </c>
      <c r="M21" s="94">
        <f t="shared" si="1"/>
        <v>2613.922545023146</v>
      </c>
      <c r="N21" s="101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1"/>
      <c r="AE21" s="90"/>
      <c r="AF21" s="142"/>
      <c r="AG21" s="10"/>
    </row>
    <row r="22" spans="1:33" s="6" customFormat="1" ht="12.75">
      <c r="A22" s="262"/>
      <c r="B22" s="95">
        <v>13</v>
      </c>
      <c r="C22" s="96"/>
      <c r="D22" s="90" t="s">
        <v>326</v>
      </c>
      <c r="E22" s="90" t="s">
        <v>327</v>
      </c>
      <c r="F22" s="96">
        <v>33981</v>
      </c>
      <c r="G22" s="96">
        <f ca="1" t="shared" si="2"/>
        <v>38405.922545023146</v>
      </c>
      <c r="H22" s="90"/>
      <c r="I22" s="90" t="s">
        <v>38</v>
      </c>
      <c r="J22" s="273" t="s">
        <v>229</v>
      </c>
      <c r="K22" s="273" t="s">
        <v>257</v>
      </c>
      <c r="L22" s="94" t="str">
        <f t="shared" si="0"/>
        <v>JULIAN GOVERS</v>
      </c>
      <c r="M22" s="94">
        <f t="shared" si="1"/>
        <v>4424.922545023146</v>
      </c>
      <c r="N22" s="101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1"/>
      <c r="AE22" s="90"/>
      <c r="AF22" s="142"/>
      <c r="AG22" s="10"/>
    </row>
    <row r="23" spans="1:33" s="6" customFormat="1" ht="12.75">
      <c r="A23" s="262"/>
      <c r="B23" s="95">
        <v>14</v>
      </c>
      <c r="C23" s="96"/>
      <c r="D23" s="90" t="s">
        <v>328</v>
      </c>
      <c r="E23" s="90" t="s">
        <v>329</v>
      </c>
      <c r="F23" s="96">
        <v>34653</v>
      </c>
      <c r="G23" s="96">
        <f ca="1" t="shared" si="2"/>
        <v>38405.922545023146</v>
      </c>
      <c r="H23" s="90"/>
      <c r="I23" s="90" t="s">
        <v>37</v>
      </c>
      <c r="J23" s="273" t="s">
        <v>229</v>
      </c>
      <c r="K23" s="273" t="s">
        <v>259</v>
      </c>
      <c r="L23" s="94" t="str">
        <f t="shared" si="0"/>
        <v>ALICIA GUY</v>
      </c>
      <c r="M23" s="94">
        <f t="shared" si="1"/>
        <v>3752.922545023146</v>
      </c>
      <c r="N23" s="101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  <c r="AE23" s="90"/>
      <c r="AF23" s="142"/>
      <c r="AG23" s="10"/>
    </row>
    <row r="24" spans="1:47" s="3" customFormat="1" ht="12.75">
      <c r="A24" s="262"/>
      <c r="B24" s="95">
        <v>15</v>
      </c>
      <c r="C24" s="96"/>
      <c r="D24" s="90" t="s">
        <v>330</v>
      </c>
      <c r="E24" s="90" t="s">
        <v>331</v>
      </c>
      <c r="F24" s="96">
        <v>35944</v>
      </c>
      <c r="G24" s="96">
        <f ca="1" t="shared" si="2"/>
        <v>38405.922545023146</v>
      </c>
      <c r="H24" s="90"/>
      <c r="I24" s="90" t="s">
        <v>38</v>
      </c>
      <c r="J24" s="273" t="s">
        <v>229</v>
      </c>
      <c r="K24" s="273" t="s">
        <v>259</v>
      </c>
      <c r="L24" s="94" t="str">
        <f t="shared" si="0"/>
        <v>ANGEL HALO</v>
      </c>
      <c r="M24" s="94">
        <f t="shared" si="1"/>
        <v>2461.922545023146</v>
      </c>
      <c r="N24" s="101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1"/>
      <c r="AE24" s="90"/>
      <c r="AF24" s="142"/>
      <c r="AG24" s="10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3" customFormat="1" ht="12.75">
      <c r="A25" s="262"/>
      <c r="B25" s="95">
        <v>16</v>
      </c>
      <c r="C25" s="96"/>
      <c r="D25" s="90" t="s">
        <v>332</v>
      </c>
      <c r="E25" s="90" t="s">
        <v>333</v>
      </c>
      <c r="F25" s="96">
        <v>34155</v>
      </c>
      <c r="G25" s="96">
        <f ca="1" t="shared" si="2"/>
        <v>38405.922545023146</v>
      </c>
      <c r="H25" s="90"/>
      <c r="I25" s="90" t="s">
        <v>37</v>
      </c>
      <c r="J25" s="273" t="s">
        <v>229</v>
      </c>
      <c r="K25" s="273" t="s">
        <v>260</v>
      </c>
      <c r="L25" s="94" t="str">
        <f t="shared" si="0"/>
        <v>LISA HEDLEY</v>
      </c>
      <c r="M25" s="94">
        <f t="shared" si="1"/>
        <v>4250.922545023146</v>
      </c>
      <c r="N25" s="10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1"/>
      <c r="AE25" s="90"/>
      <c r="AF25" s="142"/>
      <c r="AG25" s="10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3" customFormat="1" ht="12.75">
      <c r="A26" s="262"/>
      <c r="B26" s="95">
        <v>17</v>
      </c>
      <c r="C26" s="96"/>
      <c r="D26" s="90" t="s">
        <v>334</v>
      </c>
      <c r="E26" s="90" t="s">
        <v>335</v>
      </c>
      <c r="F26" s="96">
        <v>35180</v>
      </c>
      <c r="G26" s="96">
        <f ca="1" t="shared" si="2"/>
        <v>38405.922545023146</v>
      </c>
      <c r="H26" s="90"/>
      <c r="I26" s="90" t="s">
        <v>38</v>
      </c>
      <c r="J26" s="273" t="s">
        <v>229</v>
      </c>
      <c r="K26" s="273" t="s">
        <v>261</v>
      </c>
      <c r="L26" s="94" t="str">
        <f t="shared" si="0"/>
        <v>CONRAD INSLEY</v>
      </c>
      <c r="M26" s="94">
        <f t="shared" si="1"/>
        <v>3225.922545023146</v>
      </c>
      <c r="N26" s="10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1"/>
      <c r="AE26" s="90"/>
      <c r="AF26" s="142"/>
      <c r="AG26" s="10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3" customFormat="1" ht="12.75">
      <c r="A27" s="262"/>
      <c r="B27" s="95">
        <v>18</v>
      </c>
      <c r="C27" s="96"/>
      <c r="D27" s="90" t="s">
        <v>336</v>
      </c>
      <c r="E27" s="90" t="s">
        <v>337</v>
      </c>
      <c r="F27" s="96">
        <v>35804</v>
      </c>
      <c r="G27" s="96">
        <f ca="1" t="shared" si="2"/>
        <v>38405.922545023146</v>
      </c>
      <c r="H27" s="90"/>
      <c r="I27" s="90" t="s">
        <v>38</v>
      </c>
      <c r="J27" s="273" t="s">
        <v>229</v>
      </c>
      <c r="K27" s="273" t="s">
        <v>260</v>
      </c>
      <c r="L27" s="94" t="str">
        <f t="shared" si="0"/>
        <v>HENRY IVEY</v>
      </c>
      <c r="M27" s="94">
        <f t="shared" si="1"/>
        <v>2601.922545023146</v>
      </c>
      <c r="N27" s="10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1"/>
      <c r="AE27" s="90"/>
      <c r="AF27" s="142"/>
      <c r="AG27" s="10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3" customFormat="1" ht="12.75">
      <c r="A28" s="262"/>
      <c r="B28" s="95">
        <v>19</v>
      </c>
      <c r="C28" s="96"/>
      <c r="D28" s="90" t="s">
        <v>338</v>
      </c>
      <c r="E28" s="90" t="s">
        <v>339</v>
      </c>
      <c r="F28" s="96">
        <v>36072</v>
      </c>
      <c r="G28" s="96">
        <f ca="1" t="shared" si="2"/>
        <v>38405.922545023146</v>
      </c>
      <c r="H28" s="90"/>
      <c r="I28" s="90" t="s">
        <v>37</v>
      </c>
      <c r="J28" s="273" t="s">
        <v>229</v>
      </c>
      <c r="K28" s="273" t="s">
        <v>258</v>
      </c>
      <c r="L28" s="94" t="str">
        <f t="shared" si="0"/>
        <v>LESLIE JENKIN</v>
      </c>
      <c r="M28" s="94">
        <f t="shared" si="1"/>
        <v>2333.922545023146</v>
      </c>
      <c r="N28" s="10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  <c r="AE28" s="90"/>
      <c r="AF28" s="142"/>
      <c r="AG28" s="10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3" customFormat="1" ht="12.75">
      <c r="A29" s="262"/>
      <c r="B29" s="95">
        <v>20</v>
      </c>
      <c r="C29" s="96"/>
      <c r="D29" s="90" t="s">
        <v>340</v>
      </c>
      <c r="E29" s="90" t="s">
        <v>341</v>
      </c>
      <c r="F29" s="96">
        <v>35499</v>
      </c>
      <c r="G29" s="96">
        <f ca="1" t="shared" si="2"/>
        <v>38405.922545023146</v>
      </c>
      <c r="H29" s="90"/>
      <c r="I29" s="90" t="s">
        <v>37</v>
      </c>
      <c r="J29" s="273" t="s">
        <v>229</v>
      </c>
      <c r="K29" s="273" t="s">
        <v>260</v>
      </c>
      <c r="L29" s="94" t="str">
        <f t="shared" si="0"/>
        <v>BUNNY JESSUP</v>
      </c>
      <c r="M29" s="94">
        <f t="shared" si="1"/>
        <v>2906.922545023146</v>
      </c>
      <c r="N29" s="10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1"/>
      <c r="AE29" s="90"/>
      <c r="AF29" s="142"/>
      <c r="AG29" s="10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31" ht="12.75">
      <c r="A30" s="262"/>
      <c r="B30" s="95">
        <v>21</v>
      </c>
      <c r="C30" s="96"/>
      <c r="D30" s="90" t="s">
        <v>342</v>
      </c>
      <c r="E30" s="90" t="s">
        <v>343</v>
      </c>
      <c r="F30" s="96">
        <v>34947</v>
      </c>
      <c r="G30" s="96">
        <f ca="1" t="shared" si="2"/>
        <v>38405.922545023146</v>
      </c>
      <c r="H30" s="90"/>
      <c r="I30" s="90" t="s">
        <v>38</v>
      </c>
      <c r="J30" s="273" t="s">
        <v>229</v>
      </c>
      <c r="K30" s="273" t="s">
        <v>257</v>
      </c>
      <c r="L30" s="94" t="str">
        <f t="shared" si="0"/>
        <v>KEVIN KEEN</v>
      </c>
      <c r="M30" s="94">
        <f t="shared" si="1"/>
        <v>3458.922545023146</v>
      </c>
      <c r="N30" s="10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90"/>
    </row>
    <row r="31" spans="1:31" ht="12.75">
      <c r="A31" s="262"/>
      <c r="B31" s="95">
        <v>22</v>
      </c>
      <c r="C31" s="96"/>
      <c r="D31" s="90" t="s">
        <v>344</v>
      </c>
      <c r="E31" s="90" t="s">
        <v>345</v>
      </c>
      <c r="F31" s="96">
        <v>34682</v>
      </c>
      <c r="G31" s="96">
        <f ca="1" t="shared" si="2"/>
        <v>38405.922545023146</v>
      </c>
      <c r="H31" s="90"/>
      <c r="I31" s="90" t="s">
        <v>38</v>
      </c>
      <c r="J31" s="273" t="s">
        <v>229</v>
      </c>
      <c r="K31" s="273" t="s">
        <v>257</v>
      </c>
      <c r="L31" s="94" t="str">
        <f t="shared" si="0"/>
        <v>MILES KOSCH</v>
      </c>
      <c r="M31" s="94">
        <f t="shared" si="1"/>
        <v>3723.922545023146</v>
      </c>
      <c r="N31" s="10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1"/>
      <c r="AE31" s="90"/>
    </row>
    <row r="32" spans="1:31" ht="12.75">
      <c r="A32" s="262"/>
      <c r="B32" s="95">
        <v>23</v>
      </c>
      <c r="C32" s="96"/>
      <c r="D32" s="90" t="s">
        <v>346</v>
      </c>
      <c r="E32" s="90" t="s">
        <v>347</v>
      </c>
      <c r="F32" s="96">
        <v>35122</v>
      </c>
      <c r="G32" s="96">
        <f ca="1" t="shared" si="2"/>
        <v>38405.922545023146</v>
      </c>
      <c r="H32" s="90"/>
      <c r="I32" s="90" t="s">
        <v>37</v>
      </c>
      <c r="J32" s="273" t="s">
        <v>229</v>
      </c>
      <c r="K32" s="273" t="s">
        <v>261</v>
      </c>
      <c r="L32" s="94" t="str">
        <f t="shared" si="0"/>
        <v>MELINDA LEE</v>
      </c>
      <c r="M32" s="94">
        <f t="shared" si="1"/>
        <v>3283.922545023146</v>
      </c>
      <c r="N32" s="10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1"/>
      <c r="AE32" s="90"/>
    </row>
    <row r="33" spans="1:31" ht="12.75">
      <c r="A33" s="262"/>
      <c r="B33" s="95">
        <v>24</v>
      </c>
      <c r="C33" s="96"/>
      <c r="D33" s="90" t="s">
        <v>348</v>
      </c>
      <c r="E33" s="90" t="s">
        <v>349</v>
      </c>
      <c r="F33" s="96">
        <v>35929</v>
      </c>
      <c r="G33" s="96">
        <f ca="1" t="shared" si="2"/>
        <v>38405.922545023146</v>
      </c>
      <c r="H33" s="90"/>
      <c r="I33" s="90" t="s">
        <v>37</v>
      </c>
      <c r="J33" s="273" t="s">
        <v>229</v>
      </c>
      <c r="K33" s="273" t="s">
        <v>258</v>
      </c>
      <c r="L33" s="94" t="str">
        <f t="shared" si="0"/>
        <v>BRITANNY LUCAS</v>
      </c>
      <c r="M33" s="94">
        <f t="shared" si="1"/>
        <v>2476.922545023146</v>
      </c>
      <c r="N33" s="10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1"/>
      <c r="AE33" s="90"/>
    </row>
    <row r="34" spans="1:31" ht="12.75">
      <c r="A34" s="262"/>
      <c r="B34" s="95">
        <v>25</v>
      </c>
      <c r="C34" s="96"/>
      <c r="D34" s="90" t="s">
        <v>350</v>
      </c>
      <c r="E34" s="90" t="s">
        <v>351</v>
      </c>
      <c r="F34" s="96">
        <v>36034</v>
      </c>
      <c r="G34" s="96">
        <f ca="1" t="shared" si="2"/>
        <v>38405.922545023146</v>
      </c>
      <c r="H34" s="90"/>
      <c r="I34" s="90" t="s">
        <v>37</v>
      </c>
      <c r="J34" s="273" t="s">
        <v>229</v>
      </c>
      <c r="K34" s="273" t="s">
        <v>258</v>
      </c>
      <c r="L34" s="94" t="str">
        <f t="shared" si="0"/>
        <v>DAPHNE MCARTHY</v>
      </c>
      <c r="M34" s="94">
        <f t="shared" si="1"/>
        <v>2371.922545023146</v>
      </c>
      <c r="N34" s="10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90"/>
    </row>
    <row r="35" spans="1:31" ht="12.75">
      <c r="A35" s="262"/>
      <c r="B35" s="95">
        <v>26</v>
      </c>
      <c r="C35" s="96"/>
      <c r="D35" s="90" t="s">
        <v>352</v>
      </c>
      <c r="E35" s="90" t="s">
        <v>353</v>
      </c>
      <c r="F35" s="96">
        <v>35326</v>
      </c>
      <c r="G35" s="96">
        <f ca="1" t="shared" si="2"/>
        <v>38405.922545023146</v>
      </c>
      <c r="H35" s="90"/>
      <c r="I35" s="90" t="s">
        <v>38</v>
      </c>
      <c r="J35" s="273" t="s">
        <v>229</v>
      </c>
      <c r="K35" s="273" t="s">
        <v>257</v>
      </c>
      <c r="L35" s="94" t="str">
        <f t="shared" si="0"/>
        <v>JOSE MARSHALL</v>
      </c>
      <c r="M35" s="94">
        <f t="shared" si="1"/>
        <v>3079.922545023146</v>
      </c>
      <c r="N35" s="10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1"/>
      <c r="AE35" s="90"/>
    </row>
    <row r="36" spans="1:31" ht="12.75">
      <c r="A36" s="262"/>
      <c r="B36" s="95">
        <v>27</v>
      </c>
      <c r="C36" s="96"/>
      <c r="D36" s="90" t="s">
        <v>354</v>
      </c>
      <c r="E36" s="90" t="s">
        <v>355</v>
      </c>
      <c r="F36" s="96">
        <v>35593</v>
      </c>
      <c r="G36" s="96">
        <f ca="1" t="shared" si="2"/>
        <v>38405.922545023146</v>
      </c>
      <c r="H36" s="90"/>
      <c r="I36" s="90" t="s">
        <v>38</v>
      </c>
      <c r="J36" s="273" t="s">
        <v>229</v>
      </c>
      <c r="K36" s="273" t="s">
        <v>261</v>
      </c>
      <c r="L36" s="94" t="str">
        <f t="shared" si="0"/>
        <v>PETER NG</v>
      </c>
      <c r="M36" s="94">
        <f t="shared" si="1"/>
        <v>2812.922545023146</v>
      </c>
      <c r="N36" s="10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1"/>
      <c r="AE36" s="90"/>
    </row>
    <row r="37" spans="1:31" ht="12.75">
      <c r="A37" s="262"/>
      <c r="B37" s="95">
        <v>28</v>
      </c>
      <c r="C37" s="90"/>
      <c r="D37" s="90"/>
      <c r="E37" s="90"/>
      <c r="F37" s="96"/>
      <c r="G37" s="96">
        <f ca="1" t="shared" si="2"/>
        <v>38405.922545023146</v>
      </c>
      <c r="H37" s="90"/>
      <c r="I37" s="90"/>
      <c r="J37" s="273"/>
      <c r="K37" s="273"/>
      <c r="L37" s="94" t="str">
        <f t="shared" si="0"/>
        <v> </v>
      </c>
      <c r="M37" s="94">
        <f t="shared" si="1"/>
        <v>38405.922545023146</v>
      </c>
      <c r="N37" s="10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1"/>
      <c r="AE37" s="90"/>
    </row>
    <row r="38" spans="1:31" ht="12.75">
      <c r="A38" s="262"/>
      <c r="B38" s="95">
        <v>29</v>
      </c>
      <c r="C38" s="90"/>
      <c r="D38" s="90"/>
      <c r="E38" s="90"/>
      <c r="F38" s="96"/>
      <c r="G38" s="96">
        <f ca="1" t="shared" si="2"/>
        <v>38405.922545023146</v>
      </c>
      <c r="H38" s="90"/>
      <c r="I38" s="90"/>
      <c r="J38" s="273"/>
      <c r="K38" s="273"/>
      <c r="L38" s="94" t="str">
        <f t="shared" si="0"/>
        <v> </v>
      </c>
      <c r="M38" s="94">
        <f t="shared" si="1"/>
        <v>38405.922545023146</v>
      </c>
      <c r="N38" s="10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1"/>
      <c r="AE38" s="90"/>
    </row>
    <row r="39" spans="1:31" ht="12.75">
      <c r="A39" s="262"/>
      <c r="B39" s="95">
        <v>30</v>
      </c>
      <c r="C39" s="90"/>
      <c r="D39" s="90"/>
      <c r="E39" s="90"/>
      <c r="F39" s="96"/>
      <c r="G39" s="96">
        <f ca="1" t="shared" si="2"/>
        <v>38405.922545023146</v>
      </c>
      <c r="H39" s="90"/>
      <c r="I39" s="90"/>
      <c r="J39" s="273"/>
      <c r="K39" s="273"/>
      <c r="L39" s="94" t="str">
        <f t="shared" si="0"/>
        <v> </v>
      </c>
      <c r="M39" s="94">
        <f t="shared" si="1"/>
        <v>38405.922545023146</v>
      </c>
      <c r="N39" s="10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90"/>
    </row>
    <row r="40" spans="1:31" ht="12.75">
      <c r="A40" s="262"/>
      <c r="B40" s="95">
        <v>31</v>
      </c>
      <c r="C40" s="90"/>
      <c r="D40" s="90"/>
      <c r="E40" s="90"/>
      <c r="F40" s="96"/>
      <c r="G40" s="96">
        <f ca="1" t="shared" si="2"/>
        <v>38405.922545023146</v>
      </c>
      <c r="H40" s="90"/>
      <c r="I40" s="90"/>
      <c r="J40" s="273"/>
      <c r="K40" s="273"/>
      <c r="L40" s="94" t="str">
        <f t="shared" si="0"/>
        <v> </v>
      </c>
      <c r="M40" s="94">
        <f t="shared" si="1"/>
        <v>38405.922545023146</v>
      </c>
      <c r="N40" s="10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  <c r="AE40" s="90"/>
    </row>
    <row r="41" spans="1:31" ht="12.75">
      <c r="A41" s="262"/>
      <c r="B41" s="95">
        <v>32</v>
      </c>
      <c r="C41" s="90"/>
      <c r="D41" s="90"/>
      <c r="E41" s="90"/>
      <c r="F41" s="96"/>
      <c r="G41" s="96">
        <f ca="1" t="shared" si="2"/>
        <v>38405.922545023146</v>
      </c>
      <c r="H41" s="90"/>
      <c r="I41" s="90"/>
      <c r="J41" s="273"/>
      <c r="K41" s="273"/>
      <c r="L41" s="94" t="str">
        <f t="shared" si="0"/>
        <v> </v>
      </c>
      <c r="M41" s="94">
        <f t="shared" si="1"/>
        <v>38405.922545023146</v>
      </c>
      <c r="N41" s="10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  <c r="AE41" s="90"/>
    </row>
    <row r="42" spans="1:31" ht="12.75">
      <c r="A42" s="262"/>
      <c r="B42" s="95">
        <v>33</v>
      </c>
      <c r="C42" s="90"/>
      <c r="D42" s="90"/>
      <c r="E42" s="90"/>
      <c r="F42" s="96"/>
      <c r="G42" s="96">
        <f ca="1" t="shared" si="2"/>
        <v>38405.922545023146</v>
      </c>
      <c r="H42" s="90"/>
      <c r="I42" s="90"/>
      <c r="J42" s="273"/>
      <c r="K42" s="273"/>
      <c r="L42" s="94" t="str">
        <f t="shared" si="0"/>
        <v> </v>
      </c>
      <c r="M42" s="94">
        <f t="shared" si="1"/>
        <v>38405.922545023146</v>
      </c>
      <c r="N42" s="10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1"/>
      <c r="AE42" s="90"/>
    </row>
    <row r="43" spans="1:31" ht="12.75">
      <c r="A43" s="262"/>
      <c r="B43" s="95">
        <v>34</v>
      </c>
      <c r="C43" s="90"/>
      <c r="D43" s="90"/>
      <c r="E43" s="90"/>
      <c r="F43" s="96"/>
      <c r="G43" s="96">
        <f ca="1" t="shared" si="2"/>
        <v>38405.922545023146</v>
      </c>
      <c r="H43" s="90"/>
      <c r="I43" s="90"/>
      <c r="J43" s="273"/>
      <c r="K43" s="273"/>
      <c r="L43" s="94" t="str">
        <f t="shared" si="0"/>
        <v> </v>
      </c>
      <c r="M43" s="94">
        <f t="shared" si="1"/>
        <v>38405.922545023146</v>
      </c>
      <c r="N43" s="10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  <c r="AE43" s="90"/>
    </row>
    <row r="44" spans="1:31" ht="12.75">
      <c r="A44" s="262"/>
      <c r="B44" s="95">
        <v>35</v>
      </c>
      <c r="C44" s="90"/>
      <c r="D44" s="90"/>
      <c r="E44" s="90"/>
      <c r="F44" s="96"/>
      <c r="G44" s="96">
        <f ca="1" t="shared" si="2"/>
        <v>38405.922545023146</v>
      </c>
      <c r="H44" s="90"/>
      <c r="I44" s="90"/>
      <c r="J44" s="273"/>
      <c r="K44" s="273"/>
      <c r="L44" s="94" t="str">
        <f t="shared" si="0"/>
        <v> </v>
      </c>
      <c r="M44" s="94">
        <f t="shared" si="1"/>
        <v>38405.922545023146</v>
      </c>
      <c r="N44" s="10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1"/>
      <c r="AE44" s="90"/>
    </row>
    <row r="45" spans="1:31" ht="12.75">
      <c r="A45" s="262"/>
      <c r="B45" s="95">
        <v>36</v>
      </c>
      <c r="C45" s="90"/>
      <c r="D45" s="90"/>
      <c r="E45" s="90"/>
      <c r="F45" s="96"/>
      <c r="G45" s="96">
        <f ca="1" t="shared" si="2"/>
        <v>38405.922545023146</v>
      </c>
      <c r="H45" s="90"/>
      <c r="I45" s="90"/>
      <c r="J45" s="273"/>
      <c r="K45" s="273"/>
      <c r="L45" s="94" t="str">
        <f t="shared" si="0"/>
        <v> </v>
      </c>
      <c r="M45" s="94">
        <f t="shared" si="1"/>
        <v>38405.922545023146</v>
      </c>
      <c r="N45" s="10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90"/>
    </row>
    <row r="46" spans="1:31" ht="12.75">
      <c r="A46" s="262"/>
      <c r="B46" s="95">
        <v>37</v>
      </c>
      <c r="C46" s="90"/>
      <c r="D46" s="90"/>
      <c r="E46" s="90"/>
      <c r="F46" s="96"/>
      <c r="G46" s="96">
        <f ca="1" t="shared" si="2"/>
        <v>38405.922545023146</v>
      </c>
      <c r="H46" s="90"/>
      <c r="I46" s="90"/>
      <c r="J46" s="273"/>
      <c r="K46" s="273"/>
      <c r="L46" s="94" t="str">
        <f t="shared" si="0"/>
        <v> </v>
      </c>
      <c r="M46" s="94">
        <f t="shared" si="1"/>
        <v>38405.922545023146</v>
      </c>
      <c r="N46" s="10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  <c r="AE46" s="90"/>
    </row>
    <row r="47" spans="1:31" ht="12.75">
      <c r="A47" s="262"/>
      <c r="B47" s="95">
        <v>38</v>
      </c>
      <c r="C47" s="90"/>
      <c r="D47" s="90"/>
      <c r="E47" s="90"/>
      <c r="F47" s="96"/>
      <c r="G47" s="96">
        <f ca="1" t="shared" si="2"/>
        <v>38405.922545023146</v>
      </c>
      <c r="H47" s="90"/>
      <c r="I47" s="90"/>
      <c r="J47" s="273"/>
      <c r="K47" s="273"/>
      <c r="L47" s="94" t="str">
        <f t="shared" si="0"/>
        <v> </v>
      </c>
      <c r="M47" s="94">
        <f t="shared" si="1"/>
        <v>38405.922545023146</v>
      </c>
      <c r="N47" s="10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1"/>
      <c r="AE47" s="90"/>
    </row>
    <row r="48" spans="1:31" ht="12.75">
      <c r="A48" s="262"/>
      <c r="B48" s="95">
        <v>39</v>
      </c>
      <c r="C48" s="90"/>
      <c r="D48" s="90"/>
      <c r="E48" s="90"/>
      <c r="F48" s="96"/>
      <c r="G48" s="96">
        <f ca="1" t="shared" si="2"/>
        <v>38405.922545023146</v>
      </c>
      <c r="H48" s="90"/>
      <c r="I48" s="90"/>
      <c r="J48" s="273"/>
      <c r="K48" s="273"/>
      <c r="L48" s="94" t="str">
        <f t="shared" si="0"/>
        <v> </v>
      </c>
      <c r="M48" s="94">
        <f t="shared" si="1"/>
        <v>38405.922545023146</v>
      </c>
      <c r="N48" s="10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90"/>
    </row>
    <row r="49" spans="1:31" ht="12.75">
      <c r="A49" s="262"/>
      <c r="B49" s="95">
        <v>40</v>
      </c>
      <c r="C49" s="90"/>
      <c r="D49" s="90"/>
      <c r="E49" s="90"/>
      <c r="F49" s="96"/>
      <c r="G49" s="96">
        <f ca="1" t="shared" si="2"/>
        <v>38405.922545023146</v>
      </c>
      <c r="H49" s="90"/>
      <c r="I49" s="90"/>
      <c r="J49" s="273"/>
      <c r="K49" s="273"/>
      <c r="L49" s="94" t="str">
        <f t="shared" si="0"/>
        <v> </v>
      </c>
      <c r="M49" s="94">
        <f t="shared" si="1"/>
        <v>38405.922545023146</v>
      </c>
      <c r="N49" s="10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90"/>
    </row>
    <row r="50" spans="1:31" ht="12.75">
      <c r="A50" s="262"/>
      <c r="B50" s="95">
        <v>41</v>
      </c>
      <c r="C50" s="90"/>
      <c r="D50" s="90"/>
      <c r="E50" s="90"/>
      <c r="F50" s="96"/>
      <c r="G50" s="96">
        <f ca="1" t="shared" si="2"/>
        <v>38405.922545023146</v>
      </c>
      <c r="H50" s="90"/>
      <c r="I50" s="90"/>
      <c r="J50" s="273"/>
      <c r="K50" s="273"/>
      <c r="L50" s="94" t="str">
        <f t="shared" si="0"/>
        <v> </v>
      </c>
      <c r="M50" s="94">
        <f t="shared" si="1"/>
        <v>38405.922545023146</v>
      </c>
      <c r="N50" s="101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90"/>
    </row>
    <row r="51" spans="1:31" ht="12.75">
      <c r="A51" s="262"/>
      <c r="B51" s="95">
        <v>42</v>
      </c>
      <c r="C51" s="90"/>
      <c r="D51" s="90"/>
      <c r="E51" s="90"/>
      <c r="F51" s="96"/>
      <c r="G51" s="96">
        <f ca="1" t="shared" si="2"/>
        <v>38405.922545023146</v>
      </c>
      <c r="H51" s="90"/>
      <c r="I51" s="90"/>
      <c r="J51" s="273"/>
      <c r="K51" s="273"/>
      <c r="L51" s="94" t="str">
        <f t="shared" si="0"/>
        <v> </v>
      </c>
      <c r="M51" s="94">
        <f t="shared" si="1"/>
        <v>38405.922545023146</v>
      </c>
      <c r="N51" s="10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  <c r="AE51" s="90"/>
    </row>
    <row r="52" spans="1:31" ht="12.75">
      <c r="A52" s="262"/>
      <c r="B52" s="95">
        <v>43</v>
      </c>
      <c r="C52" s="90"/>
      <c r="D52" s="90"/>
      <c r="E52" s="90"/>
      <c r="F52" s="96"/>
      <c r="G52" s="96">
        <f ca="1" t="shared" si="2"/>
        <v>38405.922545023146</v>
      </c>
      <c r="H52" s="90"/>
      <c r="I52" s="90"/>
      <c r="J52" s="273"/>
      <c r="K52" s="273"/>
      <c r="L52" s="94" t="str">
        <f t="shared" si="0"/>
        <v> </v>
      </c>
      <c r="M52" s="94">
        <f t="shared" si="1"/>
        <v>38405.922545023146</v>
      </c>
      <c r="N52" s="101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1"/>
      <c r="AE52" s="90"/>
    </row>
    <row r="53" spans="1:31" ht="12.75">
      <c r="A53" s="262"/>
      <c r="B53" s="95">
        <v>44</v>
      </c>
      <c r="C53" s="90"/>
      <c r="D53" s="90"/>
      <c r="E53" s="90"/>
      <c r="F53" s="96"/>
      <c r="G53" s="96">
        <f ca="1" t="shared" si="2"/>
        <v>38405.922545023146</v>
      </c>
      <c r="H53" s="90"/>
      <c r="I53" s="90"/>
      <c r="J53" s="273"/>
      <c r="K53" s="273"/>
      <c r="L53" s="94" t="str">
        <f t="shared" si="0"/>
        <v> </v>
      </c>
      <c r="M53" s="94">
        <f t="shared" si="1"/>
        <v>38405.922545023146</v>
      </c>
      <c r="N53" s="101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1"/>
      <c r="AE53" s="90"/>
    </row>
    <row r="54" spans="1:31" ht="12.75">
      <c r="A54" s="262"/>
      <c r="B54" s="95">
        <v>45</v>
      </c>
      <c r="C54" s="90"/>
      <c r="D54" s="90"/>
      <c r="E54" s="90"/>
      <c r="F54" s="96"/>
      <c r="G54" s="96">
        <f ca="1" t="shared" si="2"/>
        <v>38405.922545023146</v>
      </c>
      <c r="H54" s="90"/>
      <c r="I54" s="90"/>
      <c r="J54" s="273"/>
      <c r="K54" s="273"/>
      <c r="L54" s="94" t="str">
        <f t="shared" si="0"/>
        <v> </v>
      </c>
      <c r="M54" s="94">
        <f t="shared" si="1"/>
        <v>38405.922545023146</v>
      </c>
      <c r="N54" s="101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1"/>
      <c r="AE54" s="90"/>
    </row>
    <row r="55" spans="1:31" ht="12.75">
      <c r="A55" s="262"/>
      <c r="B55" s="95">
        <v>46</v>
      </c>
      <c r="C55" s="90"/>
      <c r="D55" s="90"/>
      <c r="E55" s="90"/>
      <c r="F55" s="96"/>
      <c r="G55" s="96">
        <f ca="1" t="shared" si="2"/>
        <v>38405.922545023146</v>
      </c>
      <c r="H55" s="90"/>
      <c r="I55" s="90"/>
      <c r="J55" s="273"/>
      <c r="K55" s="273"/>
      <c r="L55" s="94" t="str">
        <f t="shared" si="0"/>
        <v> </v>
      </c>
      <c r="M55" s="94">
        <f t="shared" si="1"/>
        <v>38405.922545023146</v>
      </c>
      <c r="N55" s="101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90"/>
    </row>
    <row r="56" spans="1:31" ht="12.75">
      <c r="A56" s="262"/>
      <c r="B56" s="95">
        <v>47</v>
      </c>
      <c r="C56" s="90"/>
      <c r="D56" s="90"/>
      <c r="E56" s="90"/>
      <c r="F56" s="96"/>
      <c r="G56" s="96">
        <f ca="1" t="shared" si="2"/>
        <v>38405.922545023146</v>
      </c>
      <c r="H56" s="90"/>
      <c r="I56" s="90"/>
      <c r="J56" s="273"/>
      <c r="K56" s="273"/>
      <c r="L56" s="94" t="str">
        <f t="shared" si="0"/>
        <v> </v>
      </c>
      <c r="M56" s="94">
        <f t="shared" si="1"/>
        <v>38405.922545023146</v>
      </c>
      <c r="N56" s="101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  <c r="AE56" s="90"/>
    </row>
    <row r="57" spans="1:31" ht="12.75">
      <c r="A57" s="262"/>
      <c r="B57" s="95">
        <v>48</v>
      </c>
      <c r="C57" s="90"/>
      <c r="D57" s="90"/>
      <c r="E57" s="90"/>
      <c r="F57" s="96"/>
      <c r="G57" s="96">
        <f ca="1" t="shared" si="2"/>
        <v>38405.922545023146</v>
      </c>
      <c r="H57" s="90"/>
      <c r="I57" s="90"/>
      <c r="J57" s="273"/>
      <c r="K57" s="273"/>
      <c r="L57" s="94" t="str">
        <f t="shared" si="0"/>
        <v> </v>
      </c>
      <c r="M57" s="94">
        <f t="shared" si="1"/>
        <v>38405.922545023146</v>
      </c>
      <c r="N57" s="101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1"/>
      <c r="AE57" s="90"/>
    </row>
    <row r="58" spans="1:31" ht="12.75">
      <c r="A58" s="262"/>
      <c r="B58" s="95">
        <v>49</v>
      </c>
      <c r="C58" s="90"/>
      <c r="D58" s="90"/>
      <c r="E58" s="90"/>
      <c r="F58" s="96"/>
      <c r="G58" s="96">
        <f ca="1" t="shared" si="2"/>
        <v>38405.922545023146</v>
      </c>
      <c r="H58" s="90"/>
      <c r="I58" s="90"/>
      <c r="J58" s="273"/>
      <c r="K58" s="273"/>
      <c r="L58" s="94" t="str">
        <f t="shared" si="0"/>
        <v> </v>
      </c>
      <c r="M58" s="94">
        <f t="shared" si="1"/>
        <v>38405.922545023146</v>
      </c>
      <c r="N58" s="101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1"/>
      <c r="AE58" s="90"/>
    </row>
    <row r="59" spans="1:31" ht="12.75">
      <c r="A59" s="262"/>
      <c r="B59" s="95">
        <v>50</v>
      </c>
      <c r="C59" s="90"/>
      <c r="D59" s="90"/>
      <c r="E59" s="90"/>
      <c r="F59" s="96"/>
      <c r="G59" s="96">
        <f ca="1" t="shared" si="2"/>
        <v>38405.922545023146</v>
      </c>
      <c r="H59" s="90"/>
      <c r="I59" s="90"/>
      <c r="J59" s="273"/>
      <c r="K59" s="273"/>
      <c r="L59" s="94" t="str">
        <f t="shared" si="0"/>
        <v> </v>
      </c>
      <c r="M59" s="94">
        <f t="shared" si="1"/>
        <v>38405.922545023146</v>
      </c>
      <c r="N59" s="101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1"/>
      <c r="AE59" s="90"/>
    </row>
    <row r="60" spans="1:31" ht="12.75">
      <c r="A60" s="262"/>
      <c r="B60" s="95">
        <v>51</v>
      </c>
      <c r="C60" s="90"/>
      <c r="D60" s="90"/>
      <c r="E60" s="90"/>
      <c r="F60" s="96"/>
      <c r="G60" s="96">
        <f ca="1" t="shared" si="2"/>
        <v>38405.922545023146</v>
      </c>
      <c r="H60" s="90"/>
      <c r="I60" s="90"/>
      <c r="J60" s="273"/>
      <c r="K60" s="273"/>
      <c r="L60" s="94" t="str">
        <f t="shared" si="0"/>
        <v> </v>
      </c>
      <c r="M60" s="94">
        <f t="shared" si="1"/>
        <v>38405.922545023146</v>
      </c>
      <c r="N60" s="101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1"/>
      <c r="AE60" s="90"/>
    </row>
    <row r="61" spans="1:31" ht="12.75">
      <c r="A61" s="262"/>
      <c r="B61" s="95">
        <v>52</v>
      </c>
      <c r="C61" s="90"/>
      <c r="D61" s="90"/>
      <c r="E61" s="90"/>
      <c r="F61" s="96"/>
      <c r="G61" s="96">
        <f ca="1" t="shared" si="2"/>
        <v>38405.922545023146</v>
      </c>
      <c r="H61" s="90"/>
      <c r="I61" s="90"/>
      <c r="J61" s="273"/>
      <c r="K61" s="273"/>
      <c r="L61" s="94" t="str">
        <f t="shared" si="0"/>
        <v> </v>
      </c>
      <c r="M61" s="94">
        <f t="shared" si="1"/>
        <v>38405.922545023146</v>
      </c>
      <c r="N61" s="101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1"/>
      <c r="AE61" s="90"/>
    </row>
    <row r="62" spans="1:31" ht="12.75">
      <c r="A62" s="262"/>
      <c r="B62" s="95">
        <v>53</v>
      </c>
      <c r="C62" s="90"/>
      <c r="D62" s="90"/>
      <c r="E62" s="90"/>
      <c r="F62" s="96"/>
      <c r="G62" s="96">
        <f ca="1" t="shared" si="2"/>
        <v>38405.922545023146</v>
      </c>
      <c r="H62" s="90"/>
      <c r="I62" s="90"/>
      <c r="J62" s="273"/>
      <c r="K62" s="273"/>
      <c r="L62" s="94" t="str">
        <f t="shared" si="0"/>
        <v> </v>
      </c>
      <c r="M62" s="94">
        <f t="shared" si="1"/>
        <v>38405.922545023146</v>
      </c>
      <c r="N62" s="101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1"/>
      <c r="AE62" s="90"/>
    </row>
    <row r="63" spans="1:31" ht="12.75">
      <c r="A63" s="262"/>
      <c r="B63" s="95">
        <v>54</v>
      </c>
      <c r="C63" s="90"/>
      <c r="D63" s="90"/>
      <c r="E63" s="90"/>
      <c r="F63" s="96"/>
      <c r="G63" s="96">
        <f ca="1" t="shared" si="2"/>
        <v>38405.922545023146</v>
      </c>
      <c r="H63" s="90"/>
      <c r="I63" s="90"/>
      <c r="J63" s="273"/>
      <c r="K63" s="273"/>
      <c r="L63" s="94" t="str">
        <f t="shared" si="0"/>
        <v> </v>
      </c>
      <c r="M63" s="94">
        <f t="shared" si="1"/>
        <v>38405.922545023146</v>
      </c>
      <c r="N63" s="10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1"/>
      <c r="AE63" s="90"/>
    </row>
    <row r="64" spans="1:31" ht="12.75">
      <c r="A64" s="262"/>
      <c r="B64" s="95">
        <v>55</v>
      </c>
      <c r="C64" s="90"/>
      <c r="D64" s="90"/>
      <c r="E64" s="90"/>
      <c r="F64" s="96"/>
      <c r="G64" s="96">
        <f ca="1" t="shared" si="2"/>
        <v>38405.922545023146</v>
      </c>
      <c r="H64" s="90"/>
      <c r="I64" s="90"/>
      <c r="J64" s="273"/>
      <c r="K64" s="273"/>
      <c r="L64" s="94" t="str">
        <f t="shared" si="0"/>
        <v> </v>
      </c>
      <c r="M64" s="94">
        <f t="shared" si="1"/>
        <v>38405.922545023146</v>
      </c>
      <c r="N64" s="101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1"/>
      <c r="AE64" s="90"/>
    </row>
    <row r="65" spans="1:31" ht="12.75">
      <c r="A65" s="262"/>
      <c r="B65" s="95">
        <v>56</v>
      </c>
      <c r="C65" s="90"/>
      <c r="D65" s="90"/>
      <c r="E65" s="90"/>
      <c r="F65" s="96"/>
      <c r="G65" s="96">
        <f ca="1" t="shared" si="2"/>
        <v>38405.922545023146</v>
      </c>
      <c r="H65" s="90"/>
      <c r="I65" s="90"/>
      <c r="J65" s="273"/>
      <c r="K65" s="273"/>
      <c r="L65" s="94" t="str">
        <f t="shared" si="0"/>
        <v> </v>
      </c>
      <c r="M65" s="94">
        <f t="shared" si="1"/>
        <v>38405.922545023146</v>
      </c>
      <c r="N65" s="101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  <c r="AE65" s="90"/>
    </row>
    <row r="66" spans="1:31" ht="12.75">
      <c r="A66" s="262"/>
      <c r="B66" s="95">
        <v>57</v>
      </c>
      <c r="C66" s="90"/>
      <c r="D66" s="90"/>
      <c r="E66" s="90"/>
      <c r="F66" s="96"/>
      <c r="G66" s="96">
        <f ca="1" t="shared" si="2"/>
        <v>38405.922545023146</v>
      </c>
      <c r="H66" s="90"/>
      <c r="I66" s="90"/>
      <c r="J66" s="273"/>
      <c r="K66" s="273"/>
      <c r="L66" s="94" t="str">
        <f t="shared" si="0"/>
        <v> </v>
      </c>
      <c r="M66" s="94">
        <f t="shared" si="1"/>
        <v>38405.922545023146</v>
      </c>
      <c r="N66" s="101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1"/>
      <c r="AE66" s="90"/>
    </row>
    <row r="67" spans="1:31" ht="12.75">
      <c r="A67" s="262"/>
      <c r="B67" s="95">
        <v>58</v>
      </c>
      <c r="C67" s="90"/>
      <c r="D67" s="90"/>
      <c r="E67" s="90"/>
      <c r="F67" s="96"/>
      <c r="G67" s="96">
        <f ca="1" t="shared" si="2"/>
        <v>38405.922545023146</v>
      </c>
      <c r="H67" s="90"/>
      <c r="I67" s="90"/>
      <c r="J67" s="273"/>
      <c r="K67" s="273"/>
      <c r="L67" s="94" t="str">
        <f t="shared" si="0"/>
        <v> </v>
      </c>
      <c r="M67" s="94">
        <f t="shared" si="1"/>
        <v>38405.922545023146</v>
      </c>
      <c r="N67" s="101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1"/>
      <c r="AE67" s="90"/>
    </row>
    <row r="68" spans="1:31" ht="12.75">
      <c r="A68" s="262"/>
      <c r="B68" s="95">
        <v>59</v>
      </c>
      <c r="C68" s="90"/>
      <c r="D68" s="90"/>
      <c r="E68" s="90"/>
      <c r="F68" s="96"/>
      <c r="G68" s="96">
        <f ca="1" t="shared" si="2"/>
        <v>38405.922545023146</v>
      </c>
      <c r="H68" s="90"/>
      <c r="I68" s="90"/>
      <c r="J68" s="273"/>
      <c r="K68" s="273"/>
      <c r="L68" s="94" t="str">
        <f t="shared" si="0"/>
        <v> </v>
      </c>
      <c r="M68" s="94">
        <f t="shared" si="1"/>
        <v>38405.922545023146</v>
      </c>
      <c r="N68" s="10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1"/>
      <c r="AE68" s="90"/>
    </row>
    <row r="69" spans="1:31" ht="12.75">
      <c r="A69" s="262"/>
      <c r="B69" s="95">
        <v>60</v>
      </c>
      <c r="C69" s="90"/>
      <c r="D69" s="90"/>
      <c r="E69" s="90"/>
      <c r="F69" s="96"/>
      <c r="G69" s="96">
        <f ca="1" t="shared" si="2"/>
        <v>38405.922545023146</v>
      </c>
      <c r="H69" s="90"/>
      <c r="I69" s="90"/>
      <c r="J69" s="273"/>
      <c r="K69" s="273"/>
      <c r="L69" s="94" t="str">
        <f t="shared" si="0"/>
        <v> </v>
      </c>
      <c r="M69" s="94">
        <f t="shared" si="1"/>
        <v>38405.922545023146</v>
      </c>
      <c r="N69" s="10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1"/>
      <c r="AE69" s="90"/>
    </row>
    <row r="70" spans="1:31" ht="12.75">
      <c r="A70" s="262"/>
      <c r="B70" s="95">
        <v>61</v>
      </c>
      <c r="C70" s="90"/>
      <c r="D70" s="90"/>
      <c r="E70" s="90"/>
      <c r="F70" s="96"/>
      <c r="G70" s="96">
        <f ca="1" t="shared" si="2"/>
        <v>38405.922545023146</v>
      </c>
      <c r="H70" s="90"/>
      <c r="I70" s="90"/>
      <c r="J70" s="273"/>
      <c r="K70" s="273"/>
      <c r="L70" s="94" t="str">
        <f t="shared" si="0"/>
        <v> </v>
      </c>
      <c r="M70" s="94">
        <f t="shared" si="1"/>
        <v>38405.922545023146</v>
      </c>
      <c r="N70" s="10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1"/>
      <c r="AE70" s="90"/>
    </row>
    <row r="71" spans="1:31" ht="12.75">
      <c r="A71" s="262"/>
      <c r="B71" s="95">
        <v>62</v>
      </c>
      <c r="C71" s="90"/>
      <c r="D71" s="90"/>
      <c r="E71" s="90"/>
      <c r="F71" s="96"/>
      <c r="G71" s="96">
        <f ca="1" t="shared" si="2"/>
        <v>38405.922545023146</v>
      </c>
      <c r="H71" s="90"/>
      <c r="I71" s="90"/>
      <c r="J71" s="273"/>
      <c r="K71" s="273"/>
      <c r="L71" s="94" t="str">
        <f t="shared" si="0"/>
        <v> </v>
      </c>
      <c r="M71" s="94">
        <f t="shared" si="1"/>
        <v>38405.922545023146</v>
      </c>
      <c r="N71" s="10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1"/>
      <c r="AE71" s="90"/>
    </row>
    <row r="72" spans="1:31" ht="12.75">
      <c r="A72" s="262"/>
      <c r="B72" s="95">
        <v>63</v>
      </c>
      <c r="C72" s="90"/>
      <c r="D72" s="90"/>
      <c r="E72" s="90"/>
      <c r="F72" s="96"/>
      <c r="G72" s="96">
        <f ca="1" t="shared" si="2"/>
        <v>38405.922545023146</v>
      </c>
      <c r="H72" s="90"/>
      <c r="I72" s="90"/>
      <c r="J72" s="273"/>
      <c r="K72" s="273"/>
      <c r="L72" s="94" t="str">
        <f t="shared" si="0"/>
        <v> </v>
      </c>
      <c r="M72" s="94">
        <f t="shared" si="1"/>
        <v>38405.922545023146</v>
      </c>
      <c r="N72" s="10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1"/>
      <c r="AE72" s="90"/>
    </row>
    <row r="73" spans="1:31" ht="12.75">
      <c r="A73" s="262"/>
      <c r="B73" s="95">
        <v>64</v>
      </c>
      <c r="C73" s="90"/>
      <c r="D73" s="90"/>
      <c r="E73" s="90"/>
      <c r="F73" s="96"/>
      <c r="G73" s="96">
        <f ca="1" t="shared" si="2"/>
        <v>38405.922545023146</v>
      </c>
      <c r="H73" s="90"/>
      <c r="I73" s="90"/>
      <c r="J73" s="273"/>
      <c r="K73" s="273"/>
      <c r="L73" s="94" t="str">
        <f t="shared" si="0"/>
        <v> </v>
      </c>
      <c r="M73" s="94">
        <f t="shared" si="1"/>
        <v>38405.922545023146</v>
      </c>
      <c r="N73" s="10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1"/>
      <c r="AE73" s="90"/>
    </row>
    <row r="74" spans="1:31" ht="12.75">
      <c r="A74" s="262"/>
      <c r="B74" s="95">
        <v>65</v>
      </c>
      <c r="C74" s="90"/>
      <c r="D74" s="90"/>
      <c r="E74" s="90"/>
      <c r="F74" s="96"/>
      <c r="G74" s="96">
        <f ca="1" t="shared" si="2"/>
        <v>38405.922545023146</v>
      </c>
      <c r="H74" s="90"/>
      <c r="I74" s="90"/>
      <c r="J74" s="273"/>
      <c r="K74" s="273"/>
      <c r="L74" s="94" t="str">
        <f aca="true" t="shared" si="3" ref="L74:L110">D74&amp;" "&amp;E74</f>
        <v> </v>
      </c>
      <c r="M74" s="94">
        <f aca="true" t="shared" si="4" ref="M74:M110">G74-F74</f>
        <v>38405.922545023146</v>
      </c>
      <c r="N74" s="10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1"/>
      <c r="AE74" s="90"/>
    </row>
    <row r="75" spans="1:31" ht="12.75">
      <c r="A75" s="262"/>
      <c r="B75" s="95">
        <v>66</v>
      </c>
      <c r="C75" s="90"/>
      <c r="D75" s="90"/>
      <c r="E75" s="90"/>
      <c r="F75" s="96"/>
      <c r="G75" s="96">
        <f aca="true" ca="1" t="shared" si="5" ref="G75:G110">NOW()</f>
        <v>38405.922545023146</v>
      </c>
      <c r="H75" s="90"/>
      <c r="I75" s="90"/>
      <c r="J75" s="273"/>
      <c r="K75" s="273"/>
      <c r="L75" s="94" t="str">
        <f t="shared" si="3"/>
        <v> </v>
      </c>
      <c r="M75" s="94">
        <f t="shared" si="4"/>
        <v>38405.922545023146</v>
      </c>
      <c r="N75" s="10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1"/>
      <c r="AE75" s="90"/>
    </row>
    <row r="76" spans="1:31" ht="12.75">
      <c r="A76" s="262"/>
      <c r="B76" s="95">
        <v>67</v>
      </c>
      <c r="C76" s="90"/>
      <c r="D76" s="90"/>
      <c r="E76" s="90"/>
      <c r="F76" s="96"/>
      <c r="G76" s="96">
        <f ca="1" t="shared" si="5"/>
        <v>38405.922545023146</v>
      </c>
      <c r="H76" s="90"/>
      <c r="I76" s="90"/>
      <c r="J76" s="273"/>
      <c r="K76" s="273"/>
      <c r="L76" s="94" t="str">
        <f t="shared" si="3"/>
        <v> </v>
      </c>
      <c r="M76" s="94">
        <f t="shared" si="4"/>
        <v>38405.922545023146</v>
      </c>
      <c r="N76" s="10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1"/>
      <c r="AE76" s="90"/>
    </row>
    <row r="77" spans="1:31" ht="12.75">
      <c r="A77" s="262"/>
      <c r="B77" s="95">
        <v>68</v>
      </c>
      <c r="C77" s="90"/>
      <c r="D77" s="90"/>
      <c r="E77" s="90"/>
      <c r="F77" s="96"/>
      <c r="G77" s="96">
        <f ca="1" t="shared" si="5"/>
        <v>38405.922545023146</v>
      </c>
      <c r="H77" s="90"/>
      <c r="I77" s="90"/>
      <c r="J77" s="273"/>
      <c r="K77" s="273"/>
      <c r="L77" s="94" t="str">
        <f t="shared" si="3"/>
        <v> </v>
      </c>
      <c r="M77" s="94">
        <f t="shared" si="4"/>
        <v>38405.922545023146</v>
      </c>
      <c r="N77" s="10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1"/>
      <c r="AE77" s="90"/>
    </row>
    <row r="78" spans="1:31" ht="12.75">
      <c r="A78" s="262"/>
      <c r="B78" s="95">
        <v>69</v>
      </c>
      <c r="C78" s="90"/>
      <c r="D78" s="90"/>
      <c r="E78" s="90"/>
      <c r="F78" s="96"/>
      <c r="G78" s="96">
        <f ca="1" t="shared" si="5"/>
        <v>38405.922545023146</v>
      </c>
      <c r="H78" s="90"/>
      <c r="I78" s="90"/>
      <c r="J78" s="273"/>
      <c r="K78" s="273"/>
      <c r="L78" s="94" t="str">
        <f t="shared" si="3"/>
        <v> </v>
      </c>
      <c r="M78" s="94">
        <f t="shared" si="4"/>
        <v>38405.922545023146</v>
      </c>
      <c r="N78" s="101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1"/>
      <c r="AE78" s="90"/>
    </row>
    <row r="79" spans="1:31" ht="12.75">
      <c r="A79" s="262"/>
      <c r="B79" s="95">
        <v>70</v>
      </c>
      <c r="C79" s="90"/>
      <c r="D79" s="90"/>
      <c r="E79" s="90"/>
      <c r="F79" s="96"/>
      <c r="G79" s="96">
        <f ca="1" t="shared" si="5"/>
        <v>38405.922545023146</v>
      </c>
      <c r="H79" s="90"/>
      <c r="I79" s="90"/>
      <c r="J79" s="273"/>
      <c r="K79" s="273"/>
      <c r="L79" s="94" t="str">
        <f t="shared" si="3"/>
        <v> </v>
      </c>
      <c r="M79" s="94">
        <f t="shared" si="4"/>
        <v>38405.922545023146</v>
      </c>
      <c r="N79" s="101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1"/>
      <c r="AE79" s="90"/>
    </row>
    <row r="80" spans="1:31" ht="12.75">
      <c r="A80" s="262"/>
      <c r="B80" s="95">
        <v>71</v>
      </c>
      <c r="C80" s="90"/>
      <c r="D80" s="90"/>
      <c r="E80" s="90"/>
      <c r="F80" s="96"/>
      <c r="G80" s="96">
        <f ca="1" t="shared" si="5"/>
        <v>38405.922545023146</v>
      </c>
      <c r="H80" s="90"/>
      <c r="I80" s="90"/>
      <c r="J80" s="273"/>
      <c r="K80" s="273"/>
      <c r="L80" s="94" t="str">
        <f t="shared" si="3"/>
        <v> </v>
      </c>
      <c r="M80" s="94">
        <f t="shared" si="4"/>
        <v>38405.922545023146</v>
      </c>
      <c r="N80" s="101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1"/>
      <c r="AE80" s="90"/>
    </row>
    <row r="81" spans="1:31" ht="12.75">
      <c r="A81" s="262"/>
      <c r="B81" s="95">
        <v>72</v>
      </c>
      <c r="C81" s="90"/>
      <c r="D81" s="90"/>
      <c r="E81" s="90"/>
      <c r="F81" s="96"/>
      <c r="G81" s="96">
        <f ca="1" t="shared" si="5"/>
        <v>38405.922545023146</v>
      </c>
      <c r="H81" s="90"/>
      <c r="I81" s="90"/>
      <c r="J81" s="273"/>
      <c r="K81" s="273"/>
      <c r="L81" s="94" t="str">
        <f t="shared" si="3"/>
        <v> </v>
      </c>
      <c r="M81" s="94">
        <f t="shared" si="4"/>
        <v>38405.922545023146</v>
      </c>
      <c r="N81" s="101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1"/>
      <c r="AE81" s="90"/>
    </row>
    <row r="82" spans="1:31" ht="12.75">
      <c r="A82" s="262"/>
      <c r="B82" s="95">
        <v>73</v>
      </c>
      <c r="C82" s="90"/>
      <c r="D82" s="90"/>
      <c r="E82" s="90"/>
      <c r="F82" s="96"/>
      <c r="G82" s="96">
        <f ca="1" t="shared" si="5"/>
        <v>38405.922545023146</v>
      </c>
      <c r="H82" s="90"/>
      <c r="I82" s="90"/>
      <c r="J82" s="273"/>
      <c r="K82" s="273"/>
      <c r="L82" s="94" t="str">
        <f t="shared" si="3"/>
        <v> </v>
      </c>
      <c r="M82" s="94">
        <f t="shared" si="4"/>
        <v>38405.922545023146</v>
      </c>
      <c r="N82" s="101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1"/>
      <c r="AE82" s="90"/>
    </row>
    <row r="83" spans="1:31" ht="12.75">
      <c r="A83" s="262"/>
      <c r="B83" s="95">
        <v>74</v>
      </c>
      <c r="C83" s="90"/>
      <c r="D83" s="90"/>
      <c r="E83" s="90"/>
      <c r="F83" s="96"/>
      <c r="G83" s="96">
        <f ca="1" t="shared" si="5"/>
        <v>38405.922545023146</v>
      </c>
      <c r="H83" s="90"/>
      <c r="I83" s="90"/>
      <c r="J83" s="273"/>
      <c r="K83" s="273"/>
      <c r="L83" s="94" t="str">
        <f t="shared" si="3"/>
        <v> </v>
      </c>
      <c r="M83" s="94">
        <f t="shared" si="4"/>
        <v>38405.922545023146</v>
      </c>
      <c r="N83" s="101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1"/>
      <c r="AE83" s="90"/>
    </row>
    <row r="84" spans="1:31" ht="12.75">
      <c r="A84" s="262"/>
      <c r="B84" s="95">
        <v>75</v>
      </c>
      <c r="C84" s="90"/>
      <c r="D84" s="90"/>
      <c r="E84" s="90"/>
      <c r="F84" s="96"/>
      <c r="G84" s="96">
        <f ca="1" t="shared" si="5"/>
        <v>38405.922545023146</v>
      </c>
      <c r="H84" s="90"/>
      <c r="I84" s="90"/>
      <c r="J84" s="273"/>
      <c r="K84" s="273"/>
      <c r="L84" s="94" t="str">
        <f t="shared" si="3"/>
        <v> </v>
      </c>
      <c r="M84" s="94">
        <f t="shared" si="4"/>
        <v>38405.922545023146</v>
      </c>
      <c r="N84" s="101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1"/>
      <c r="AE84" s="90"/>
    </row>
    <row r="85" spans="1:31" ht="12.75">
      <c r="A85" s="262"/>
      <c r="B85" s="95">
        <v>76</v>
      </c>
      <c r="C85" s="90"/>
      <c r="D85" s="90"/>
      <c r="E85" s="90"/>
      <c r="F85" s="96"/>
      <c r="G85" s="96">
        <f ca="1" t="shared" si="5"/>
        <v>38405.922545023146</v>
      </c>
      <c r="H85" s="90"/>
      <c r="I85" s="90"/>
      <c r="J85" s="273"/>
      <c r="K85" s="273"/>
      <c r="L85" s="94" t="str">
        <f t="shared" si="3"/>
        <v> </v>
      </c>
      <c r="M85" s="94">
        <f t="shared" si="4"/>
        <v>38405.922545023146</v>
      </c>
      <c r="N85" s="101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1"/>
      <c r="AE85" s="90"/>
    </row>
    <row r="86" spans="1:31" ht="12.75">
      <c r="A86" s="262"/>
      <c r="B86" s="95">
        <v>77</v>
      </c>
      <c r="C86" s="90"/>
      <c r="D86" s="90"/>
      <c r="E86" s="90"/>
      <c r="F86" s="96"/>
      <c r="G86" s="96">
        <f ca="1" t="shared" si="5"/>
        <v>38405.922545023146</v>
      </c>
      <c r="H86" s="90"/>
      <c r="I86" s="90"/>
      <c r="J86" s="273"/>
      <c r="K86" s="273"/>
      <c r="L86" s="94" t="str">
        <f t="shared" si="3"/>
        <v> </v>
      </c>
      <c r="M86" s="94">
        <f t="shared" si="4"/>
        <v>38405.922545023146</v>
      </c>
      <c r="N86" s="101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1"/>
      <c r="AE86" s="90"/>
    </row>
    <row r="87" spans="1:31" ht="12.75">
      <c r="A87" s="262"/>
      <c r="B87" s="95">
        <v>78</v>
      </c>
      <c r="C87" s="90"/>
      <c r="D87" s="90"/>
      <c r="E87" s="90"/>
      <c r="F87" s="96"/>
      <c r="G87" s="96">
        <f ca="1" t="shared" si="5"/>
        <v>38405.922545023146</v>
      </c>
      <c r="H87" s="90"/>
      <c r="I87" s="90"/>
      <c r="J87" s="273"/>
      <c r="K87" s="273"/>
      <c r="L87" s="94" t="str">
        <f t="shared" si="3"/>
        <v> </v>
      </c>
      <c r="M87" s="94">
        <f t="shared" si="4"/>
        <v>38405.922545023146</v>
      </c>
      <c r="N87" s="101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1"/>
      <c r="AE87" s="90"/>
    </row>
    <row r="88" spans="1:31" ht="12.75">
      <c r="A88" s="262"/>
      <c r="B88" s="95">
        <v>79</v>
      </c>
      <c r="C88" s="90"/>
      <c r="D88" s="90"/>
      <c r="E88" s="90"/>
      <c r="F88" s="96"/>
      <c r="G88" s="96">
        <f ca="1" t="shared" si="5"/>
        <v>38405.922545023146</v>
      </c>
      <c r="H88" s="90"/>
      <c r="I88" s="90"/>
      <c r="J88" s="273"/>
      <c r="K88" s="273"/>
      <c r="L88" s="94" t="str">
        <f t="shared" si="3"/>
        <v> </v>
      </c>
      <c r="M88" s="94">
        <f t="shared" si="4"/>
        <v>38405.922545023146</v>
      </c>
      <c r="N88" s="101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90"/>
    </row>
    <row r="89" spans="1:31" ht="12.75">
      <c r="A89" s="262"/>
      <c r="B89" s="95">
        <v>80</v>
      </c>
      <c r="C89" s="90"/>
      <c r="D89" s="90"/>
      <c r="E89" s="90"/>
      <c r="F89" s="96"/>
      <c r="G89" s="96">
        <f ca="1" t="shared" si="5"/>
        <v>38405.922545023146</v>
      </c>
      <c r="H89" s="90"/>
      <c r="I89" s="90"/>
      <c r="J89" s="273"/>
      <c r="K89" s="273"/>
      <c r="L89" s="94" t="str">
        <f t="shared" si="3"/>
        <v> </v>
      </c>
      <c r="M89" s="94">
        <f t="shared" si="4"/>
        <v>38405.922545023146</v>
      </c>
      <c r="N89" s="101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1"/>
      <c r="AE89" s="90"/>
    </row>
    <row r="90" spans="1:31" ht="12.75">
      <c r="A90" s="262"/>
      <c r="B90" s="95">
        <v>81</v>
      </c>
      <c r="C90" s="90"/>
      <c r="D90" s="90"/>
      <c r="E90" s="90"/>
      <c r="F90" s="96"/>
      <c r="G90" s="96">
        <f ca="1" t="shared" si="5"/>
        <v>38405.922545023146</v>
      </c>
      <c r="H90" s="90"/>
      <c r="I90" s="90"/>
      <c r="J90" s="273"/>
      <c r="K90" s="273"/>
      <c r="L90" s="94" t="str">
        <f t="shared" si="3"/>
        <v> </v>
      </c>
      <c r="M90" s="94">
        <f t="shared" si="4"/>
        <v>38405.922545023146</v>
      </c>
      <c r="N90" s="101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1"/>
      <c r="AE90" s="90"/>
    </row>
    <row r="91" spans="1:31" ht="12.75">
      <c r="A91" s="262"/>
      <c r="B91" s="95">
        <v>82</v>
      </c>
      <c r="C91" s="90"/>
      <c r="D91" s="90"/>
      <c r="E91" s="90"/>
      <c r="F91" s="96"/>
      <c r="G91" s="96">
        <f ca="1" t="shared" si="5"/>
        <v>38405.922545023146</v>
      </c>
      <c r="H91" s="90"/>
      <c r="I91" s="90"/>
      <c r="J91" s="273"/>
      <c r="K91" s="273"/>
      <c r="L91" s="94" t="str">
        <f t="shared" si="3"/>
        <v> </v>
      </c>
      <c r="M91" s="94">
        <f t="shared" si="4"/>
        <v>38405.922545023146</v>
      </c>
      <c r="N91" s="101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1"/>
      <c r="AE91" s="90"/>
    </row>
    <row r="92" spans="1:31" ht="12.75">
      <c r="A92" s="262"/>
      <c r="B92" s="95">
        <v>83</v>
      </c>
      <c r="C92" s="90"/>
      <c r="D92" s="90"/>
      <c r="E92" s="90"/>
      <c r="F92" s="96"/>
      <c r="G92" s="96">
        <f ca="1" t="shared" si="5"/>
        <v>38405.922545023146</v>
      </c>
      <c r="H92" s="90"/>
      <c r="I92" s="90"/>
      <c r="J92" s="273"/>
      <c r="K92" s="273"/>
      <c r="L92" s="94" t="str">
        <f t="shared" si="3"/>
        <v> </v>
      </c>
      <c r="M92" s="94">
        <f t="shared" si="4"/>
        <v>38405.922545023146</v>
      </c>
      <c r="N92" s="101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1"/>
      <c r="AE92" s="90"/>
    </row>
    <row r="93" spans="1:31" ht="12.75">
      <c r="A93" s="262"/>
      <c r="B93" s="95">
        <v>84</v>
      </c>
      <c r="C93" s="90"/>
      <c r="D93" s="90"/>
      <c r="E93" s="90"/>
      <c r="F93" s="96"/>
      <c r="G93" s="96">
        <f ca="1" t="shared" si="5"/>
        <v>38405.922545023146</v>
      </c>
      <c r="H93" s="90"/>
      <c r="I93" s="90"/>
      <c r="J93" s="273"/>
      <c r="K93" s="273"/>
      <c r="L93" s="94" t="str">
        <f t="shared" si="3"/>
        <v> </v>
      </c>
      <c r="M93" s="94">
        <f t="shared" si="4"/>
        <v>38405.922545023146</v>
      </c>
      <c r="N93" s="10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1"/>
      <c r="AE93" s="90"/>
    </row>
    <row r="94" spans="1:31" ht="12.75">
      <c r="A94" s="262"/>
      <c r="B94" s="95">
        <v>85</v>
      </c>
      <c r="C94" s="90"/>
      <c r="D94" s="90"/>
      <c r="E94" s="90"/>
      <c r="F94" s="96"/>
      <c r="G94" s="96">
        <f ca="1" t="shared" si="5"/>
        <v>38405.922545023146</v>
      </c>
      <c r="H94" s="90"/>
      <c r="I94" s="90"/>
      <c r="J94" s="273"/>
      <c r="K94" s="273"/>
      <c r="L94" s="94" t="str">
        <f t="shared" si="3"/>
        <v> </v>
      </c>
      <c r="M94" s="94">
        <f t="shared" si="4"/>
        <v>38405.922545023146</v>
      </c>
      <c r="N94" s="101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1"/>
      <c r="AE94" s="90"/>
    </row>
    <row r="95" spans="1:31" ht="12.75">
      <c r="A95" s="262"/>
      <c r="B95" s="95">
        <v>86</v>
      </c>
      <c r="C95" s="90"/>
      <c r="D95" s="90"/>
      <c r="E95" s="90"/>
      <c r="F95" s="96"/>
      <c r="G95" s="96">
        <f ca="1" t="shared" si="5"/>
        <v>38405.922545023146</v>
      </c>
      <c r="H95" s="90"/>
      <c r="I95" s="90"/>
      <c r="J95" s="273"/>
      <c r="K95" s="273"/>
      <c r="L95" s="94" t="str">
        <f t="shared" si="3"/>
        <v> </v>
      </c>
      <c r="M95" s="94">
        <f t="shared" si="4"/>
        <v>38405.922545023146</v>
      </c>
      <c r="N95" s="101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1"/>
      <c r="AE95" s="90"/>
    </row>
    <row r="96" spans="1:31" ht="12.75">
      <c r="A96" s="262"/>
      <c r="B96" s="95">
        <v>87</v>
      </c>
      <c r="C96" s="90"/>
      <c r="D96" s="90"/>
      <c r="E96" s="90"/>
      <c r="F96" s="96"/>
      <c r="G96" s="96">
        <f ca="1" t="shared" si="5"/>
        <v>38405.922545023146</v>
      </c>
      <c r="H96" s="90"/>
      <c r="I96" s="90"/>
      <c r="J96" s="273"/>
      <c r="K96" s="273"/>
      <c r="L96" s="94" t="str">
        <f t="shared" si="3"/>
        <v> </v>
      </c>
      <c r="M96" s="94">
        <f t="shared" si="4"/>
        <v>38405.922545023146</v>
      </c>
      <c r="N96" s="101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1"/>
      <c r="AE96" s="90"/>
    </row>
    <row r="97" spans="1:31" ht="12.75">
      <c r="A97" s="262"/>
      <c r="B97" s="95">
        <v>88</v>
      </c>
      <c r="C97" s="90"/>
      <c r="D97" s="90"/>
      <c r="E97" s="90"/>
      <c r="F97" s="96"/>
      <c r="G97" s="96">
        <f ca="1" t="shared" si="5"/>
        <v>38405.922545023146</v>
      </c>
      <c r="H97" s="90"/>
      <c r="I97" s="90"/>
      <c r="J97" s="273"/>
      <c r="K97" s="273"/>
      <c r="L97" s="94" t="str">
        <f t="shared" si="3"/>
        <v> </v>
      </c>
      <c r="M97" s="94">
        <f t="shared" si="4"/>
        <v>38405.922545023146</v>
      </c>
      <c r="N97" s="101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1"/>
      <c r="AE97" s="90"/>
    </row>
    <row r="98" spans="1:31" ht="12.75">
      <c r="A98" s="262"/>
      <c r="B98" s="95">
        <v>89</v>
      </c>
      <c r="C98" s="90"/>
      <c r="D98" s="90"/>
      <c r="E98" s="90"/>
      <c r="F98" s="96"/>
      <c r="G98" s="96">
        <f ca="1" t="shared" si="5"/>
        <v>38405.922545023146</v>
      </c>
      <c r="H98" s="90"/>
      <c r="I98" s="90"/>
      <c r="J98" s="273"/>
      <c r="K98" s="273"/>
      <c r="L98" s="94" t="str">
        <f t="shared" si="3"/>
        <v> </v>
      </c>
      <c r="M98" s="94">
        <f t="shared" si="4"/>
        <v>38405.922545023146</v>
      </c>
      <c r="N98" s="101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1"/>
      <c r="AE98" s="90"/>
    </row>
    <row r="99" spans="1:31" ht="12.75">
      <c r="A99" s="262"/>
      <c r="B99" s="95">
        <v>90</v>
      </c>
      <c r="C99" s="90"/>
      <c r="D99" s="90"/>
      <c r="E99" s="90"/>
      <c r="F99" s="96"/>
      <c r="G99" s="96">
        <f ca="1" t="shared" si="5"/>
        <v>38405.922545023146</v>
      </c>
      <c r="H99" s="90"/>
      <c r="I99" s="90"/>
      <c r="J99" s="273"/>
      <c r="K99" s="273"/>
      <c r="L99" s="94" t="str">
        <f t="shared" si="3"/>
        <v> </v>
      </c>
      <c r="M99" s="94">
        <f t="shared" si="4"/>
        <v>38405.922545023146</v>
      </c>
      <c r="N99" s="101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1"/>
      <c r="AE99" s="90"/>
    </row>
    <row r="100" spans="1:31" ht="12.75">
      <c r="A100" s="262"/>
      <c r="B100" s="95">
        <v>91</v>
      </c>
      <c r="C100" s="90"/>
      <c r="D100" s="90"/>
      <c r="E100" s="90"/>
      <c r="F100" s="96"/>
      <c r="G100" s="96">
        <f ca="1" t="shared" si="5"/>
        <v>38405.922545023146</v>
      </c>
      <c r="H100" s="90"/>
      <c r="I100" s="90"/>
      <c r="J100" s="273"/>
      <c r="K100" s="273"/>
      <c r="L100" s="94" t="str">
        <f t="shared" si="3"/>
        <v> </v>
      </c>
      <c r="M100" s="94">
        <f t="shared" si="4"/>
        <v>38405.922545023146</v>
      </c>
      <c r="N100" s="101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E100" s="90"/>
    </row>
    <row r="101" spans="1:31" ht="12.75">
      <c r="A101" s="262"/>
      <c r="B101" s="95">
        <v>92</v>
      </c>
      <c r="C101" s="90"/>
      <c r="D101" s="90"/>
      <c r="E101" s="90"/>
      <c r="F101" s="96"/>
      <c r="G101" s="96">
        <f ca="1" t="shared" si="5"/>
        <v>38405.922545023146</v>
      </c>
      <c r="H101" s="90"/>
      <c r="I101" s="90"/>
      <c r="J101" s="273"/>
      <c r="K101" s="273"/>
      <c r="L101" s="94" t="str">
        <f t="shared" si="3"/>
        <v> </v>
      </c>
      <c r="M101" s="94">
        <f t="shared" si="4"/>
        <v>38405.922545023146</v>
      </c>
      <c r="N101" s="10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1"/>
      <c r="AE101" s="90"/>
    </row>
    <row r="102" spans="1:31" ht="12.75">
      <c r="A102" s="262"/>
      <c r="B102" s="95">
        <v>93</v>
      </c>
      <c r="C102" s="90"/>
      <c r="D102" s="90"/>
      <c r="E102" s="90"/>
      <c r="F102" s="96"/>
      <c r="G102" s="96">
        <f ca="1" t="shared" si="5"/>
        <v>38405.922545023146</v>
      </c>
      <c r="H102" s="90"/>
      <c r="I102" s="90"/>
      <c r="J102" s="273"/>
      <c r="K102" s="273"/>
      <c r="L102" s="94" t="str">
        <f t="shared" si="3"/>
        <v> </v>
      </c>
      <c r="M102" s="94">
        <f t="shared" si="4"/>
        <v>38405.922545023146</v>
      </c>
      <c r="N102" s="101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1"/>
      <c r="AE102" s="90"/>
    </row>
    <row r="103" spans="1:31" ht="12.75">
      <c r="A103" s="262"/>
      <c r="B103" s="95">
        <v>94</v>
      </c>
      <c r="C103" s="90"/>
      <c r="D103" s="90"/>
      <c r="E103" s="90"/>
      <c r="F103" s="96"/>
      <c r="G103" s="96">
        <f ca="1" t="shared" si="5"/>
        <v>38405.922545023146</v>
      </c>
      <c r="H103" s="90"/>
      <c r="I103" s="90"/>
      <c r="J103" s="273"/>
      <c r="K103" s="273"/>
      <c r="L103" s="94" t="str">
        <f t="shared" si="3"/>
        <v> </v>
      </c>
      <c r="M103" s="94">
        <f t="shared" si="4"/>
        <v>38405.922545023146</v>
      </c>
      <c r="N103" s="101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1"/>
      <c r="AE103" s="90"/>
    </row>
    <row r="104" spans="1:31" ht="12.75">
      <c r="A104" s="262"/>
      <c r="B104" s="95">
        <v>95</v>
      </c>
      <c r="C104" s="90"/>
      <c r="D104" s="90"/>
      <c r="E104" s="90"/>
      <c r="F104" s="96"/>
      <c r="G104" s="96">
        <f ca="1" t="shared" si="5"/>
        <v>38405.922545023146</v>
      </c>
      <c r="H104" s="90"/>
      <c r="I104" s="90"/>
      <c r="J104" s="273"/>
      <c r="K104" s="273"/>
      <c r="L104" s="94" t="str">
        <f t="shared" si="3"/>
        <v> </v>
      </c>
      <c r="M104" s="94">
        <f t="shared" si="4"/>
        <v>38405.922545023146</v>
      </c>
      <c r="N104" s="101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1"/>
      <c r="AE104" s="90"/>
    </row>
    <row r="105" spans="1:31" ht="12.75">
      <c r="A105" s="262"/>
      <c r="B105" s="95">
        <v>96</v>
      </c>
      <c r="C105" s="90"/>
      <c r="D105" s="90"/>
      <c r="E105" s="90"/>
      <c r="F105" s="96"/>
      <c r="G105" s="96">
        <f ca="1" t="shared" si="5"/>
        <v>38405.922545023146</v>
      </c>
      <c r="H105" s="90"/>
      <c r="I105" s="90"/>
      <c r="J105" s="273"/>
      <c r="K105" s="273"/>
      <c r="L105" s="94" t="str">
        <f t="shared" si="3"/>
        <v> </v>
      </c>
      <c r="M105" s="94">
        <f t="shared" si="4"/>
        <v>38405.922545023146</v>
      </c>
      <c r="N105" s="101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1"/>
      <c r="AE105" s="90"/>
    </row>
    <row r="106" spans="1:31" ht="12.75">
      <c r="A106" s="262"/>
      <c r="B106" s="95">
        <v>97</v>
      </c>
      <c r="C106" s="90"/>
      <c r="D106" s="90"/>
      <c r="E106" s="90"/>
      <c r="F106" s="96"/>
      <c r="G106" s="96">
        <f ca="1" t="shared" si="5"/>
        <v>38405.922545023146</v>
      </c>
      <c r="H106" s="90"/>
      <c r="I106" s="90"/>
      <c r="J106" s="273"/>
      <c r="K106" s="273"/>
      <c r="L106" s="94" t="str">
        <f t="shared" si="3"/>
        <v> </v>
      </c>
      <c r="M106" s="94">
        <f t="shared" si="4"/>
        <v>38405.922545023146</v>
      </c>
      <c r="N106" s="101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1"/>
      <c r="AE106" s="90"/>
    </row>
    <row r="107" spans="1:31" ht="12.75">
      <c r="A107" s="262"/>
      <c r="B107" s="95">
        <v>98</v>
      </c>
      <c r="C107" s="90"/>
      <c r="D107" s="90"/>
      <c r="E107" s="90"/>
      <c r="F107" s="96"/>
      <c r="G107" s="96">
        <f ca="1" t="shared" si="5"/>
        <v>38405.922545023146</v>
      </c>
      <c r="H107" s="90"/>
      <c r="I107" s="90"/>
      <c r="J107" s="273"/>
      <c r="K107" s="273"/>
      <c r="L107" s="94" t="str">
        <f t="shared" si="3"/>
        <v> </v>
      </c>
      <c r="M107" s="94">
        <f t="shared" si="4"/>
        <v>38405.922545023146</v>
      </c>
      <c r="N107" s="101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E107" s="90"/>
    </row>
    <row r="108" spans="1:31" ht="12.75">
      <c r="A108" s="262"/>
      <c r="B108" s="95">
        <v>99</v>
      </c>
      <c r="C108" s="90"/>
      <c r="D108" s="90"/>
      <c r="E108" s="90"/>
      <c r="F108" s="96"/>
      <c r="G108" s="96">
        <f ca="1" t="shared" si="5"/>
        <v>38405.922545023146</v>
      </c>
      <c r="H108" s="90"/>
      <c r="I108" s="90"/>
      <c r="J108" s="88"/>
      <c r="K108" s="91"/>
      <c r="L108" s="94" t="str">
        <f t="shared" si="3"/>
        <v> </v>
      </c>
      <c r="M108" s="94">
        <f t="shared" si="4"/>
        <v>38405.922545023146</v>
      </c>
      <c r="N108" s="101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1"/>
      <c r="AE108" s="90"/>
    </row>
    <row r="109" spans="1:31" ht="12.75">
      <c r="A109" s="262"/>
      <c r="B109" s="95">
        <v>100</v>
      </c>
      <c r="C109" s="90"/>
      <c r="D109" s="90"/>
      <c r="E109" s="90"/>
      <c r="F109" s="96"/>
      <c r="G109" s="96">
        <f ca="1" t="shared" si="5"/>
        <v>38405.922545023146</v>
      </c>
      <c r="H109" s="90"/>
      <c r="I109" s="90"/>
      <c r="J109" s="88"/>
      <c r="K109" s="91"/>
      <c r="L109" s="94" t="str">
        <f t="shared" si="3"/>
        <v> </v>
      </c>
      <c r="M109" s="94">
        <f t="shared" si="4"/>
        <v>38405.922545023146</v>
      </c>
      <c r="N109" s="101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1"/>
      <c r="AE109" s="90"/>
    </row>
    <row r="110" spans="1:56" s="193" customFormat="1" ht="12.75">
      <c r="A110" s="262"/>
      <c r="B110" s="95">
        <v>101</v>
      </c>
      <c r="C110" s="90"/>
      <c r="D110" s="90"/>
      <c r="E110" s="90"/>
      <c r="F110" s="96"/>
      <c r="G110" s="96">
        <f ca="1" t="shared" si="5"/>
        <v>38405.922545023146</v>
      </c>
      <c r="H110" s="90"/>
      <c r="I110" s="90"/>
      <c r="J110" s="88"/>
      <c r="K110" s="91"/>
      <c r="L110" s="94" t="str">
        <f t="shared" si="3"/>
        <v> </v>
      </c>
      <c r="M110" s="94">
        <f t="shared" si="4"/>
        <v>38405.922545023146</v>
      </c>
      <c r="N110" s="101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1"/>
      <c r="AE110" s="90"/>
      <c r="AF110" s="142"/>
      <c r="AG110" s="10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/>
      <c r="AW110"/>
      <c r="AX110"/>
      <c r="AY110"/>
      <c r="AZ110"/>
      <c r="BA110"/>
      <c r="BB110"/>
      <c r="BC110"/>
      <c r="BD110"/>
    </row>
    <row r="111" spans="1:47" s="206" customFormat="1" ht="12.75">
      <c r="A111" s="179"/>
      <c r="B111" s="18"/>
      <c r="C111" s="18"/>
      <c r="D111" s="18"/>
      <c r="E111" s="18"/>
      <c r="F111" s="18"/>
      <c r="G111" s="19"/>
      <c r="H111" s="19"/>
      <c r="I111" s="20"/>
      <c r="J111" s="18"/>
      <c r="K111" s="20"/>
      <c r="L111" s="18"/>
      <c r="M111" s="18"/>
      <c r="N111" s="212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4"/>
      <c r="AF111" s="205"/>
      <c r="AG111" s="205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</row>
    <row r="112" spans="1:47" s="109" customFormat="1" ht="12.75">
      <c r="A112" s="50"/>
      <c r="B112" s="44" t="s">
        <v>53</v>
      </c>
      <c r="C112" s="45"/>
      <c r="D112" s="45"/>
      <c r="E112" s="44"/>
      <c r="F112" s="45"/>
      <c r="G112" s="46"/>
      <c r="H112" s="46"/>
      <c r="I112" s="47"/>
      <c r="J112" s="45"/>
      <c r="K112" s="47"/>
      <c r="L112" s="45"/>
      <c r="M112" s="45"/>
      <c r="N112" s="213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4"/>
      <c r="AF112" s="148"/>
      <c r="AG112" s="144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</row>
    <row r="113" spans="1:47" s="109" customFormat="1" ht="12.75">
      <c r="A113" s="50"/>
      <c r="B113" s="45"/>
      <c r="C113" s="49"/>
      <c r="D113" s="51"/>
      <c r="E113" s="45"/>
      <c r="F113" s="49"/>
      <c r="G113" s="49"/>
      <c r="H113" s="24"/>
      <c r="I113" s="25"/>
      <c r="J113" s="24"/>
      <c r="K113" s="49"/>
      <c r="L113" s="45"/>
      <c r="M113" s="49"/>
      <c r="N113" s="213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4"/>
      <c r="AF113" s="148"/>
      <c r="AG113" s="144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</row>
    <row r="114" spans="1:47" s="109" customFormat="1" ht="12.75">
      <c r="A114" s="50"/>
      <c r="B114" s="45"/>
      <c r="C114" s="49"/>
      <c r="D114" s="45"/>
      <c r="E114" s="45"/>
      <c r="F114" s="49"/>
      <c r="G114" s="49"/>
      <c r="H114" s="24" t="s">
        <v>43</v>
      </c>
      <c r="I114" s="23" t="s">
        <v>37</v>
      </c>
      <c r="J114" s="23" t="s">
        <v>41</v>
      </c>
      <c r="K114" s="49"/>
      <c r="L114" s="45"/>
      <c r="M114" s="49"/>
      <c r="N114" s="213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4"/>
      <c r="AF114" s="148"/>
      <c r="AG114" s="144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</row>
    <row r="115" spans="1:47" s="109" customFormat="1" ht="12.75">
      <c r="A115" s="50"/>
      <c r="B115" s="45"/>
      <c r="C115" s="49"/>
      <c r="D115" s="45"/>
      <c r="E115" s="45"/>
      <c r="F115" s="49"/>
      <c r="G115" s="49"/>
      <c r="H115" s="24" t="s">
        <v>44</v>
      </c>
      <c r="I115" s="23" t="s">
        <v>38</v>
      </c>
      <c r="J115" s="23">
        <v>1</v>
      </c>
      <c r="K115" s="49"/>
      <c r="L115" s="45"/>
      <c r="M115" s="49"/>
      <c r="N115" s="213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4"/>
      <c r="AF115" s="148"/>
      <c r="AG115" s="144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</row>
    <row r="116" spans="1:47" s="109" customFormat="1" ht="12.75">
      <c r="A116" s="50"/>
      <c r="B116" s="45"/>
      <c r="C116" s="49"/>
      <c r="D116" s="51"/>
      <c r="E116" s="45"/>
      <c r="F116" s="49"/>
      <c r="G116" s="49"/>
      <c r="H116" s="24" t="s">
        <v>45</v>
      </c>
      <c r="I116" s="51"/>
      <c r="J116" s="23">
        <v>2</v>
      </c>
      <c r="K116" s="49"/>
      <c r="L116" s="45"/>
      <c r="M116" s="49"/>
      <c r="N116" s="213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4"/>
      <c r="AF116" s="148"/>
      <c r="AG116" s="144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</row>
    <row r="117" spans="1:47" s="109" customFormat="1" ht="12.75">
      <c r="A117" s="50"/>
      <c r="B117" s="45"/>
      <c r="C117" s="49"/>
      <c r="D117" s="51"/>
      <c r="E117" s="45"/>
      <c r="F117" s="49"/>
      <c r="G117" s="49"/>
      <c r="H117" s="146" t="s">
        <v>51</v>
      </c>
      <c r="I117" s="51"/>
      <c r="J117" s="23">
        <v>3</v>
      </c>
      <c r="K117" s="49"/>
      <c r="L117" s="45"/>
      <c r="M117" s="49"/>
      <c r="N117" s="213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4"/>
      <c r="AF117" s="148"/>
      <c r="AG117" s="144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</row>
    <row r="118" spans="1:47" s="109" customFormat="1" ht="12.75">
      <c r="A118" s="50"/>
      <c r="B118" s="45"/>
      <c r="C118" s="49"/>
      <c r="D118" s="51"/>
      <c r="E118" s="45"/>
      <c r="F118" s="49"/>
      <c r="G118" s="49"/>
      <c r="H118" s="146" t="s">
        <v>52</v>
      </c>
      <c r="I118" s="51"/>
      <c r="J118" s="23">
        <v>4</v>
      </c>
      <c r="K118" s="49"/>
      <c r="L118" s="45"/>
      <c r="M118" s="49"/>
      <c r="N118" s="213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4"/>
      <c r="AF118" s="148"/>
      <c r="AG118" s="14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</row>
    <row r="119" spans="1:47" s="109" customFormat="1" ht="12.75">
      <c r="A119" s="50"/>
      <c r="B119" s="45"/>
      <c r="C119" s="49"/>
      <c r="D119" s="51"/>
      <c r="E119" s="45"/>
      <c r="F119" s="49"/>
      <c r="G119" s="49"/>
      <c r="H119" s="146" t="s">
        <v>47</v>
      </c>
      <c r="I119" s="51"/>
      <c r="J119" s="23">
        <v>5</v>
      </c>
      <c r="K119" s="49"/>
      <c r="L119" s="45"/>
      <c r="M119" s="49"/>
      <c r="N119" s="213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4"/>
      <c r="AF119" s="148"/>
      <c r="AG119" s="144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</row>
    <row r="120" spans="1:47" s="109" customFormat="1" ht="12.75">
      <c r="A120" s="50"/>
      <c r="B120" s="45"/>
      <c r="C120" s="49"/>
      <c r="D120" s="49"/>
      <c r="E120" s="45"/>
      <c r="F120" s="49"/>
      <c r="G120" s="49"/>
      <c r="H120" s="49"/>
      <c r="I120" s="49"/>
      <c r="J120" s="23">
        <v>6</v>
      </c>
      <c r="K120" s="49"/>
      <c r="L120" s="45"/>
      <c r="M120" s="49"/>
      <c r="N120" s="213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4"/>
      <c r="AF120" s="148"/>
      <c r="AG120" s="144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</row>
    <row r="121" spans="1:47" s="108" customFormat="1" ht="12.75">
      <c r="A121" s="50"/>
      <c r="B121" s="45"/>
      <c r="C121" s="49"/>
      <c r="D121" s="49"/>
      <c r="E121" s="45"/>
      <c r="F121" s="49"/>
      <c r="G121" s="49"/>
      <c r="H121" s="49"/>
      <c r="I121" s="49"/>
      <c r="J121" s="23">
        <v>7</v>
      </c>
      <c r="K121" s="49"/>
      <c r="L121" s="45"/>
      <c r="M121" s="49"/>
      <c r="N121" s="214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194"/>
      <c r="AF121" s="142"/>
      <c r="AG121" s="142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</row>
    <row r="122" spans="1:47" s="108" customFormat="1" ht="12.75">
      <c r="A122" s="50"/>
      <c r="B122" s="45"/>
      <c r="C122" s="49"/>
      <c r="D122" s="49"/>
      <c r="E122" s="45"/>
      <c r="F122" s="49"/>
      <c r="G122" s="49"/>
      <c r="H122" s="49"/>
      <c r="I122" s="49"/>
      <c r="J122" s="23">
        <v>8</v>
      </c>
      <c r="K122" s="49"/>
      <c r="L122" s="45"/>
      <c r="M122" s="49"/>
      <c r="N122" s="214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4"/>
      <c r="AF122" s="142"/>
      <c r="AG122" s="142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</row>
    <row r="123" spans="1:47" s="108" customFormat="1" ht="12.75">
      <c r="A123" s="50"/>
      <c r="B123" s="45"/>
      <c r="C123" s="49"/>
      <c r="D123" s="49"/>
      <c r="E123" s="45"/>
      <c r="F123" s="49"/>
      <c r="G123" s="49"/>
      <c r="H123" s="49"/>
      <c r="I123" s="49"/>
      <c r="J123" s="23">
        <v>9</v>
      </c>
      <c r="K123" s="49"/>
      <c r="L123" s="45"/>
      <c r="M123" s="49"/>
      <c r="N123" s="214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4"/>
      <c r="AF123" s="142"/>
      <c r="AG123" s="142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</row>
    <row r="124" spans="1:47" s="108" customFormat="1" ht="12.75">
      <c r="A124" s="50"/>
      <c r="B124" s="45"/>
      <c r="C124" s="49"/>
      <c r="D124" s="49"/>
      <c r="E124" s="45"/>
      <c r="F124" s="49"/>
      <c r="G124" s="49"/>
      <c r="H124" s="49"/>
      <c r="I124" s="49"/>
      <c r="J124" s="23">
        <v>10</v>
      </c>
      <c r="K124" s="49"/>
      <c r="L124" s="45"/>
      <c r="M124" s="49"/>
      <c r="N124" s="214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4"/>
      <c r="AF124" s="142"/>
      <c r="AG124" s="142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</row>
    <row r="125" spans="1:47" s="108" customFormat="1" ht="12.75">
      <c r="A125" s="50"/>
      <c r="B125" s="45"/>
      <c r="C125" s="49"/>
      <c r="D125" s="49"/>
      <c r="E125" s="45"/>
      <c r="F125" s="49"/>
      <c r="G125" s="49"/>
      <c r="H125" s="49"/>
      <c r="I125" s="49"/>
      <c r="J125" s="23">
        <v>11</v>
      </c>
      <c r="K125" s="49"/>
      <c r="L125" s="45"/>
      <c r="M125" s="49"/>
      <c r="N125" s="214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4"/>
      <c r="AF125" s="142"/>
      <c r="AG125" s="142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</row>
    <row r="126" spans="1:47" s="12" customFormat="1" ht="12.75">
      <c r="A126" s="50"/>
      <c r="B126" s="45"/>
      <c r="C126" s="49"/>
      <c r="D126" s="49"/>
      <c r="E126" s="45"/>
      <c r="F126" s="49"/>
      <c r="G126" s="49"/>
      <c r="H126" s="49"/>
      <c r="I126" s="49"/>
      <c r="J126" s="23">
        <v>12</v>
      </c>
      <c r="K126" s="49"/>
      <c r="L126" s="45"/>
      <c r="M126" s="49"/>
      <c r="N126" s="21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7"/>
      <c r="AF126" s="133"/>
      <c r="AG126" s="133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</row>
    <row r="127" spans="1:47" s="12" customFormat="1" ht="12.75">
      <c r="A127" s="50"/>
      <c r="B127" s="45"/>
      <c r="C127" s="49"/>
      <c r="D127" s="49"/>
      <c r="E127" s="45"/>
      <c r="F127" s="49"/>
      <c r="G127" s="49"/>
      <c r="H127" s="49"/>
      <c r="I127" s="49"/>
      <c r="J127" s="23">
        <v>13</v>
      </c>
      <c r="K127" s="49"/>
      <c r="L127" s="45"/>
      <c r="M127" s="49"/>
      <c r="N127" s="21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7"/>
      <c r="AF127" s="133"/>
      <c r="AG127" s="133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</row>
    <row r="128" spans="1:47" s="12" customFormat="1" ht="12.75">
      <c r="A128" s="50"/>
      <c r="B128" s="45"/>
      <c r="C128" s="49"/>
      <c r="D128" s="49"/>
      <c r="E128" s="45"/>
      <c r="F128" s="49"/>
      <c r="G128" s="49"/>
      <c r="H128" s="49"/>
      <c r="I128" s="49"/>
      <c r="J128" s="49"/>
      <c r="K128" s="49"/>
      <c r="L128" s="45"/>
      <c r="M128" s="49"/>
      <c r="N128" s="21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7"/>
      <c r="AF128" s="133"/>
      <c r="AG128" s="133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</row>
    <row r="129" spans="1:47" s="12" customFormat="1" ht="12.75">
      <c r="A129" s="13"/>
      <c r="B129" s="26"/>
      <c r="C129" s="27"/>
      <c r="D129" s="27"/>
      <c r="E129" s="26"/>
      <c r="F129" s="27"/>
      <c r="G129" s="27"/>
      <c r="H129" s="27"/>
      <c r="I129" s="27"/>
      <c r="J129" s="27"/>
      <c r="K129" s="27"/>
      <c r="L129" s="26"/>
      <c r="M129" s="27"/>
      <c r="N129" s="21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7"/>
      <c r="AF129" s="133"/>
      <c r="AG129" s="133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</row>
    <row r="130" spans="2:47" s="12" customFormat="1" ht="12.75">
      <c r="B130" s="195"/>
      <c r="C130" s="84"/>
      <c r="D130" s="84"/>
      <c r="E130" s="84"/>
      <c r="F130" s="84"/>
      <c r="G130" s="84"/>
      <c r="H130" s="84"/>
      <c r="I130" s="84"/>
      <c r="J130" s="84"/>
      <c r="K130" s="84"/>
      <c r="L130" s="195"/>
      <c r="M130" s="84"/>
      <c r="N130" s="21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7"/>
      <c r="AF130" s="133"/>
      <c r="AG130" s="133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</row>
    <row r="131" spans="2:47" s="12" customFormat="1" ht="12.75">
      <c r="B131" s="195"/>
      <c r="C131" s="84"/>
      <c r="D131" s="84"/>
      <c r="E131" s="84"/>
      <c r="F131" s="84"/>
      <c r="G131" s="84"/>
      <c r="H131" s="84"/>
      <c r="I131" s="84"/>
      <c r="J131" s="84"/>
      <c r="K131" s="84"/>
      <c r="L131" s="195"/>
      <c r="M131" s="84"/>
      <c r="N131" s="21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7"/>
      <c r="AF131" s="133"/>
      <c r="AG131" s="133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</row>
    <row r="132" spans="2:47" s="12" customFormat="1" ht="12.75">
      <c r="B132" s="195"/>
      <c r="C132" s="84"/>
      <c r="D132" s="84"/>
      <c r="E132" s="84"/>
      <c r="F132" s="84"/>
      <c r="G132" s="84"/>
      <c r="H132" s="84"/>
      <c r="I132" s="84"/>
      <c r="J132" s="84"/>
      <c r="K132" s="84"/>
      <c r="L132" s="195"/>
      <c r="M132" s="84"/>
      <c r="N132" s="21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7"/>
      <c r="AF132" s="133"/>
      <c r="AG132" s="133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</row>
  </sheetData>
  <conditionalFormatting sqref="N10:N110">
    <cfRule type="cellIs" priority="1" dxfId="0" operator="equal" stopIfTrue="1">
      <formula>0</formula>
    </cfRule>
    <cfRule type="cellIs" priority="2" dxfId="1" operator="between" stopIfTrue="1">
      <formula>1</formula>
      <formula>N$8</formula>
    </cfRule>
    <cfRule type="cellIs" priority="3" dxfId="2" operator="greaterThan" stopIfTrue="1">
      <formula>N$8</formula>
    </cfRule>
  </conditionalFormatting>
  <dataValidations count="6">
    <dataValidation type="list" allowBlank="1" showInputMessage="1" showErrorMessage="1" sqref="J111:J112">
      <formula1>$G$116:$G$122</formula1>
    </dataValidation>
    <dataValidation type="whole" allowBlank="1" showInputMessage="1" showErrorMessage="1" sqref="N10:N46">
      <formula1>0</formula1>
      <formula2>N$9</formula2>
    </dataValidation>
    <dataValidation type="list" allowBlank="1" showInputMessage="1" showErrorMessage="1" sqref="H10:H110">
      <formula1>$H$114:$H$120</formula1>
    </dataValidation>
    <dataValidation errorStyle="warning" type="list" allowBlank="1" showInputMessage="1" showErrorMessage="1" errorTitle="Gender-input" error="InpuT F or M" sqref="I10:I110">
      <formula1>$I$114:$I$116</formula1>
    </dataValidation>
    <dataValidation type="list" allowBlank="1" showInputMessage="1" showErrorMessage="1" sqref="K10:K110">
      <formula1>$K$114:$K$133</formula1>
    </dataValidation>
    <dataValidation type="list" allowBlank="1" showInputMessage="1" showErrorMessage="1" sqref="J10:J110">
      <formula1>$J$114:$J$133</formula1>
    </dataValidation>
  </dataValidations>
  <printOptions gridLines="1"/>
  <pageMargins left="0.7480314960629921" right="0.7480314960629921" top="0.7874015748031497" bottom="0.7874015748031497" header="0.5118110236220472" footer="0.5118110236220472"/>
  <pageSetup fitToHeight="2" fitToWidth="2" horizontalDpi="300" verticalDpi="300" orientation="landscape" paperSize="9" r:id="rId2"/>
  <headerFooter alignWithMargins="0">
    <oddFooter>&amp;C&amp;F
&amp;A
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D56"/>
  <sheetViews>
    <sheetView workbookViewId="0" topLeftCell="A1">
      <selection activeCell="E10" sqref="E10"/>
    </sheetView>
  </sheetViews>
  <sheetFormatPr defaultColWidth="9.140625" defaultRowHeight="12.75"/>
  <cols>
    <col min="1" max="1" width="14.28125" style="249" bestFit="1" customWidth="1"/>
    <col min="2" max="2" width="16.421875" style="296" bestFit="1" customWidth="1"/>
  </cols>
  <sheetData>
    <row r="1" spans="1:4" ht="12.75">
      <c r="A1" s="297" t="s">
        <v>274</v>
      </c>
      <c r="B1" s="298" t="s">
        <v>275</v>
      </c>
      <c r="D1" s="300" t="s">
        <v>279</v>
      </c>
    </row>
    <row r="2" spans="1:2" ht="12.75">
      <c r="A2" s="299">
        <v>0</v>
      </c>
      <c r="B2" s="299">
        <v>1</v>
      </c>
    </row>
    <row r="3" spans="1:2" ht="12.75">
      <c r="A3" s="299">
        <v>1</v>
      </c>
      <c r="B3" s="299">
        <v>1</v>
      </c>
    </row>
    <row r="4" spans="1:2" ht="12.75">
      <c r="A4" s="299">
        <v>2</v>
      </c>
      <c r="B4" s="299">
        <v>1</v>
      </c>
    </row>
    <row r="5" spans="1:2" ht="12.75">
      <c r="A5" s="299">
        <v>3</v>
      </c>
      <c r="B5" s="299">
        <v>1</v>
      </c>
    </row>
    <row r="6" spans="1:2" ht="12.75">
      <c r="A6" s="299">
        <v>4</v>
      </c>
      <c r="B6" s="299">
        <v>1</v>
      </c>
    </row>
    <row r="7" spans="1:2" ht="12.75">
      <c r="A7" s="299">
        <v>5</v>
      </c>
      <c r="B7" s="299">
        <v>1</v>
      </c>
    </row>
    <row r="8" spans="1:2" ht="12.75">
      <c r="A8" s="299">
        <v>6</v>
      </c>
      <c r="B8" s="299">
        <v>1</v>
      </c>
    </row>
    <row r="9" spans="1:2" ht="12.75">
      <c r="A9" s="299">
        <v>7</v>
      </c>
      <c r="B9" s="299">
        <v>1</v>
      </c>
    </row>
    <row r="10" spans="1:2" ht="12.75">
      <c r="A10" s="299">
        <v>8</v>
      </c>
      <c r="B10" s="299">
        <v>1</v>
      </c>
    </row>
    <row r="11" spans="1:2" ht="12.75">
      <c r="A11" s="299">
        <v>9</v>
      </c>
      <c r="B11" s="299">
        <v>1</v>
      </c>
    </row>
    <row r="12" spans="1:4" ht="12.75">
      <c r="A12" s="299">
        <v>10</v>
      </c>
      <c r="B12" s="299">
        <v>1</v>
      </c>
      <c r="D12" s="12"/>
    </row>
    <row r="13" spans="1:2" ht="12.75">
      <c r="A13" s="299">
        <v>11</v>
      </c>
      <c r="B13" s="299">
        <v>1</v>
      </c>
    </row>
    <row r="14" spans="1:2" ht="12.75">
      <c r="A14" s="299">
        <v>12</v>
      </c>
      <c r="B14" s="299">
        <v>1</v>
      </c>
    </row>
    <row r="15" spans="1:2" ht="12.75">
      <c r="A15" s="299">
        <v>13</v>
      </c>
      <c r="B15" s="299">
        <v>1</v>
      </c>
    </row>
    <row r="16" spans="1:2" ht="12.75">
      <c r="A16" s="299">
        <v>14</v>
      </c>
      <c r="B16" s="299">
        <v>2</v>
      </c>
    </row>
    <row r="17" spans="1:2" ht="12.75">
      <c r="A17" s="299">
        <v>15</v>
      </c>
      <c r="B17" s="299">
        <v>2</v>
      </c>
    </row>
    <row r="18" spans="1:2" ht="12.75">
      <c r="A18" s="299">
        <v>16</v>
      </c>
      <c r="B18" s="299">
        <v>2</v>
      </c>
    </row>
    <row r="19" spans="1:2" ht="12.75">
      <c r="A19" s="299">
        <v>17</v>
      </c>
      <c r="B19" s="299">
        <v>2</v>
      </c>
    </row>
    <row r="20" spans="1:2" ht="12.75">
      <c r="A20" s="299">
        <v>18</v>
      </c>
      <c r="B20" s="299">
        <v>2</v>
      </c>
    </row>
    <row r="21" spans="1:2" ht="12.75">
      <c r="A21" s="299">
        <v>19</v>
      </c>
      <c r="B21" s="299">
        <v>2</v>
      </c>
    </row>
    <row r="22" spans="1:2" ht="12.75">
      <c r="A22" s="299">
        <v>20</v>
      </c>
      <c r="B22" s="299">
        <v>2</v>
      </c>
    </row>
    <row r="23" spans="1:2" ht="12.75">
      <c r="A23" s="299">
        <v>21</v>
      </c>
      <c r="B23" s="299">
        <v>2</v>
      </c>
    </row>
    <row r="24" spans="1:2" ht="12.75">
      <c r="A24" s="299">
        <v>22</v>
      </c>
      <c r="B24" s="299">
        <v>2</v>
      </c>
    </row>
    <row r="25" spans="1:2" ht="12.75">
      <c r="A25" s="299">
        <v>23</v>
      </c>
      <c r="B25" s="299">
        <v>2</v>
      </c>
    </row>
    <row r="26" spans="1:2" ht="12.75">
      <c r="A26" s="299">
        <v>24</v>
      </c>
      <c r="B26" s="299">
        <v>2</v>
      </c>
    </row>
    <row r="27" spans="1:2" ht="12.75">
      <c r="A27" s="299">
        <v>25</v>
      </c>
      <c r="B27" s="299">
        <v>2</v>
      </c>
    </row>
    <row r="28" spans="1:2" ht="12.75">
      <c r="A28" s="299">
        <v>26</v>
      </c>
      <c r="B28" s="299">
        <v>2</v>
      </c>
    </row>
    <row r="29" spans="1:2" ht="12.75">
      <c r="A29" s="299">
        <v>27</v>
      </c>
      <c r="B29" s="299">
        <v>2</v>
      </c>
    </row>
    <row r="30" spans="1:2" ht="12.75">
      <c r="A30" s="299">
        <v>28</v>
      </c>
      <c r="B30" s="299">
        <v>2</v>
      </c>
    </row>
    <row r="31" spans="1:2" ht="12.75">
      <c r="A31" s="299">
        <v>29</v>
      </c>
      <c r="B31" s="299">
        <v>3</v>
      </c>
    </row>
    <row r="32" spans="1:2" ht="12.75">
      <c r="A32" s="299">
        <v>30</v>
      </c>
      <c r="B32" s="299">
        <v>3</v>
      </c>
    </row>
    <row r="33" spans="1:2" ht="12.75">
      <c r="A33" s="299">
        <v>31</v>
      </c>
      <c r="B33" s="299">
        <v>3</v>
      </c>
    </row>
    <row r="34" spans="1:2" ht="12.75">
      <c r="A34" s="299">
        <v>32</v>
      </c>
      <c r="B34" s="299">
        <v>3</v>
      </c>
    </row>
    <row r="35" spans="1:2" ht="12.75">
      <c r="A35" s="299">
        <v>33</v>
      </c>
      <c r="B35" s="299">
        <v>3</v>
      </c>
    </row>
    <row r="36" spans="1:2" ht="12.75">
      <c r="A36" s="299">
        <v>34</v>
      </c>
      <c r="B36" s="299">
        <v>3</v>
      </c>
    </row>
    <row r="37" spans="1:2" ht="12.75">
      <c r="A37" s="299">
        <v>35</v>
      </c>
      <c r="B37" s="299">
        <v>3</v>
      </c>
    </row>
    <row r="38" spans="1:2" ht="12.75">
      <c r="A38" s="299">
        <v>36</v>
      </c>
      <c r="B38" s="299">
        <v>3</v>
      </c>
    </row>
    <row r="39" spans="1:2" ht="12.75">
      <c r="A39" s="299">
        <v>37</v>
      </c>
      <c r="B39" s="299">
        <v>3</v>
      </c>
    </row>
    <row r="40" spans="1:2" ht="12.75">
      <c r="A40" s="299">
        <v>38</v>
      </c>
      <c r="B40" s="299">
        <v>3</v>
      </c>
    </row>
    <row r="41" spans="1:2" ht="12.75">
      <c r="A41" s="299">
        <v>39</v>
      </c>
      <c r="B41" s="299">
        <v>3</v>
      </c>
    </row>
    <row r="42" spans="1:2" ht="12.75">
      <c r="A42" s="299">
        <v>40</v>
      </c>
      <c r="B42" s="299">
        <v>3</v>
      </c>
    </row>
    <row r="43" spans="1:2" ht="12.75">
      <c r="A43" s="299">
        <v>41</v>
      </c>
      <c r="B43" s="299">
        <v>3</v>
      </c>
    </row>
    <row r="44" spans="1:2" ht="12.75">
      <c r="A44" s="299">
        <v>42</v>
      </c>
      <c r="B44" s="299">
        <v>3</v>
      </c>
    </row>
    <row r="45" spans="1:2" ht="12.75">
      <c r="A45" s="299">
        <v>43</v>
      </c>
      <c r="B45" s="299">
        <v>3</v>
      </c>
    </row>
    <row r="46" spans="1:2" ht="12.75">
      <c r="A46" s="299">
        <v>44</v>
      </c>
      <c r="B46" s="299">
        <v>4</v>
      </c>
    </row>
    <row r="47" spans="1:2" ht="12.75">
      <c r="A47" s="299">
        <v>45</v>
      </c>
      <c r="B47" s="299">
        <v>4</v>
      </c>
    </row>
    <row r="48" spans="1:2" ht="12.75">
      <c r="A48" s="299">
        <v>46</v>
      </c>
      <c r="B48" s="299">
        <v>4</v>
      </c>
    </row>
    <row r="49" spans="1:2" ht="12.75">
      <c r="A49" s="299">
        <v>47</v>
      </c>
      <c r="B49" s="299">
        <v>4</v>
      </c>
    </row>
    <row r="50" spans="1:2" ht="12.75">
      <c r="A50" s="299">
        <v>48</v>
      </c>
      <c r="B50" s="299">
        <v>4</v>
      </c>
    </row>
    <row r="51" spans="1:2" ht="12.75">
      <c r="A51" s="299">
        <v>49</v>
      </c>
      <c r="B51" s="299">
        <v>4</v>
      </c>
    </row>
    <row r="52" spans="1:2" ht="12.75">
      <c r="A52" s="299">
        <v>50</v>
      </c>
      <c r="B52" s="299">
        <v>5</v>
      </c>
    </row>
    <row r="53" spans="1:2" ht="12.75">
      <c r="A53" s="299">
        <v>51</v>
      </c>
      <c r="B53" s="299">
        <v>5</v>
      </c>
    </row>
    <row r="54" spans="1:2" ht="12.75">
      <c r="A54" s="299">
        <v>52</v>
      </c>
      <c r="B54" s="299">
        <v>5</v>
      </c>
    </row>
    <row r="55" spans="1:2" ht="12.75">
      <c r="A55" s="299">
        <v>53</v>
      </c>
      <c r="B55" s="299">
        <v>6</v>
      </c>
    </row>
    <row r="56" spans="1:2" ht="12.75">
      <c r="A56" s="299">
        <v>54</v>
      </c>
      <c r="B56" s="299">
        <v>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D28"/>
  <sheetViews>
    <sheetView workbookViewId="0" topLeftCell="A1">
      <selection activeCell="E29" sqref="E29"/>
    </sheetView>
  </sheetViews>
  <sheetFormatPr defaultColWidth="9.140625" defaultRowHeight="12.75"/>
  <cols>
    <col min="1" max="1" width="10.7109375" style="1" bestFit="1" customWidth="1"/>
    <col min="2" max="2" width="12.421875" style="1" bestFit="1" customWidth="1"/>
  </cols>
  <sheetData>
    <row r="1" spans="1:4" ht="12.75">
      <c r="A1" s="238" t="s">
        <v>276</v>
      </c>
      <c r="B1" s="238" t="s">
        <v>277</v>
      </c>
      <c r="D1" s="40" t="s">
        <v>278</v>
      </c>
    </row>
    <row r="2" spans="1:2" ht="12.75">
      <c r="A2" s="299">
        <v>0</v>
      </c>
      <c r="B2" s="299">
        <v>1</v>
      </c>
    </row>
    <row r="3" spans="1:2" ht="12.75">
      <c r="A3" s="299">
        <v>1</v>
      </c>
      <c r="B3" s="299">
        <v>1</v>
      </c>
    </row>
    <row r="4" spans="1:2" ht="12.75">
      <c r="A4" s="299">
        <v>2</v>
      </c>
      <c r="B4" s="299">
        <v>1</v>
      </c>
    </row>
    <row r="5" spans="1:2" ht="12.75">
      <c r="A5" s="299">
        <v>3</v>
      </c>
      <c r="B5" s="299">
        <v>1</v>
      </c>
    </row>
    <row r="6" spans="1:2" ht="12.75">
      <c r="A6" s="299">
        <v>4</v>
      </c>
      <c r="B6" s="299">
        <v>1</v>
      </c>
    </row>
    <row r="7" spans="1:2" ht="12.75">
      <c r="A7" s="299">
        <v>5</v>
      </c>
      <c r="B7" s="299">
        <v>1</v>
      </c>
    </row>
    <row r="8" spans="1:2" ht="12.75">
      <c r="A8" s="299">
        <v>6</v>
      </c>
      <c r="B8" s="299">
        <v>1</v>
      </c>
    </row>
    <row r="9" spans="1:2" ht="12.75">
      <c r="A9" s="299">
        <v>7</v>
      </c>
      <c r="B9" s="299">
        <v>1</v>
      </c>
    </row>
    <row r="10" spans="1:2" ht="12.75">
      <c r="A10" s="299">
        <v>8</v>
      </c>
      <c r="B10" s="299">
        <v>1</v>
      </c>
    </row>
    <row r="11" spans="1:2" ht="12.75">
      <c r="A11" s="299">
        <v>9</v>
      </c>
      <c r="B11" s="299">
        <v>1</v>
      </c>
    </row>
    <row r="12" spans="1:2" ht="12.75">
      <c r="A12" s="299">
        <v>10</v>
      </c>
      <c r="B12" s="299">
        <v>2</v>
      </c>
    </row>
    <row r="13" spans="1:2" ht="12.75">
      <c r="A13" s="299">
        <v>11</v>
      </c>
      <c r="B13" s="299">
        <v>2</v>
      </c>
    </row>
    <row r="14" spans="1:2" ht="12.75">
      <c r="A14" s="299">
        <v>12</v>
      </c>
      <c r="B14" s="299">
        <v>3</v>
      </c>
    </row>
    <row r="15" spans="1:2" ht="12.75">
      <c r="A15" s="299">
        <v>13</v>
      </c>
      <c r="B15" s="299">
        <v>3</v>
      </c>
    </row>
    <row r="16" spans="1:2" ht="12.75">
      <c r="A16" s="299">
        <v>14</v>
      </c>
      <c r="B16" s="299">
        <v>4</v>
      </c>
    </row>
    <row r="17" spans="1:2" ht="12.75">
      <c r="A17" s="299">
        <v>15</v>
      </c>
      <c r="B17" s="299">
        <v>4</v>
      </c>
    </row>
    <row r="18" spans="1:2" ht="12.75">
      <c r="A18" s="299">
        <v>16</v>
      </c>
      <c r="B18" s="299">
        <v>4</v>
      </c>
    </row>
    <row r="19" spans="1:2" ht="12.75">
      <c r="A19" s="299">
        <v>17</v>
      </c>
      <c r="B19" s="299">
        <v>5</v>
      </c>
    </row>
    <row r="20" spans="1:2" ht="12.75">
      <c r="A20" s="299">
        <v>18</v>
      </c>
      <c r="B20" s="299">
        <v>5</v>
      </c>
    </row>
    <row r="21" spans="1:2" ht="12.75">
      <c r="A21" s="299">
        <v>19</v>
      </c>
      <c r="B21" s="299">
        <v>6</v>
      </c>
    </row>
    <row r="22" spans="1:2" ht="12.75">
      <c r="A22" s="299">
        <v>20</v>
      </c>
      <c r="B22" s="299">
        <v>7</v>
      </c>
    </row>
    <row r="23" spans="1:2" ht="12.75">
      <c r="A23" s="299">
        <v>21</v>
      </c>
      <c r="B23" s="299">
        <v>7</v>
      </c>
    </row>
    <row r="24" spans="1:2" ht="12.75">
      <c r="A24" s="299">
        <v>22</v>
      </c>
      <c r="B24" s="299">
        <v>8</v>
      </c>
    </row>
    <row r="25" spans="1:2" ht="12.75">
      <c r="A25" s="299">
        <v>23</v>
      </c>
      <c r="B25" s="299">
        <v>9</v>
      </c>
    </row>
    <row r="26" spans="1:2" ht="12.75">
      <c r="A26" s="299">
        <v>24</v>
      </c>
      <c r="B26" s="299">
        <v>9</v>
      </c>
    </row>
    <row r="27" spans="1:2" ht="12.75">
      <c r="A27" s="301"/>
      <c r="B27" s="301"/>
    </row>
    <row r="28" spans="1:2" ht="12.75">
      <c r="A28" s="301"/>
      <c r="B28" s="30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82"/>
  <sheetViews>
    <sheetView workbookViewId="0" topLeftCell="A58">
      <selection activeCell="K15" sqref="K15"/>
    </sheetView>
  </sheetViews>
  <sheetFormatPr defaultColWidth="9.140625" defaultRowHeight="12.75"/>
  <cols>
    <col min="1" max="1" width="6.28125" style="1" bestFit="1" customWidth="1"/>
    <col min="2" max="2" width="12.8515625" style="1" bestFit="1" customWidth="1"/>
    <col min="3" max="3" width="9.28125" style="1" bestFit="1" customWidth="1"/>
    <col min="4" max="4" width="9.8515625" style="1" customWidth="1"/>
    <col min="5" max="5" width="12.8515625" style="1" bestFit="1" customWidth="1"/>
    <col min="6" max="6" width="9.140625" style="1" bestFit="1" customWidth="1"/>
    <col min="7" max="7" width="9.7109375" style="1" bestFit="1" customWidth="1"/>
    <col min="8" max="8" width="12.8515625" style="1" bestFit="1" customWidth="1"/>
  </cols>
  <sheetData>
    <row r="1" spans="1:8" ht="12.75">
      <c r="A1" s="102" t="s">
        <v>72</v>
      </c>
      <c r="B1" s="103" t="s">
        <v>73</v>
      </c>
      <c r="C1" s="103" t="s">
        <v>74</v>
      </c>
      <c r="D1" s="104" t="s">
        <v>75</v>
      </c>
      <c r="E1" s="103" t="s">
        <v>76</v>
      </c>
      <c r="F1" s="103" t="s">
        <v>77</v>
      </c>
      <c r="G1" s="103" t="s">
        <v>78</v>
      </c>
      <c r="H1" s="103" t="s">
        <v>79</v>
      </c>
    </row>
    <row r="2" spans="1:8" ht="12.75">
      <c r="A2" s="102">
        <v>0</v>
      </c>
      <c r="B2" s="105" t="s">
        <v>229</v>
      </c>
      <c r="C2" s="105" t="s">
        <v>229</v>
      </c>
      <c r="D2" s="105" t="s">
        <v>229</v>
      </c>
      <c r="E2" s="105" t="s">
        <v>229</v>
      </c>
      <c r="F2" s="105" t="s">
        <v>229</v>
      </c>
      <c r="G2" s="105" t="s">
        <v>229</v>
      </c>
      <c r="H2" s="105" t="s">
        <v>229</v>
      </c>
    </row>
    <row r="3" spans="1:8" ht="12.75">
      <c r="A3" s="102">
        <v>1</v>
      </c>
      <c r="B3" s="105" t="s">
        <v>229</v>
      </c>
      <c r="C3" s="105" t="s">
        <v>229</v>
      </c>
      <c r="D3" s="105" t="s">
        <v>229</v>
      </c>
      <c r="E3" s="105" t="s">
        <v>229</v>
      </c>
      <c r="F3" s="105" t="s">
        <v>229</v>
      </c>
      <c r="G3" s="105" t="s">
        <v>229</v>
      </c>
      <c r="H3" s="105" t="s">
        <v>229</v>
      </c>
    </row>
    <row r="4" spans="1:8" ht="12.75">
      <c r="A4" s="102">
        <v>2</v>
      </c>
      <c r="B4" s="105" t="s">
        <v>229</v>
      </c>
      <c r="C4" s="105" t="s">
        <v>229</v>
      </c>
      <c r="D4" s="105" t="s">
        <v>229</v>
      </c>
      <c r="E4" s="105" t="s">
        <v>229</v>
      </c>
      <c r="F4" s="105" t="s">
        <v>229</v>
      </c>
      <c r="G4" s="105" t="s">
        <v>229</v>
      </c>
      <c r="H4" s="105" t="s">
        <v>229</v>
      </c>
    </row>
    <row r="5" spans="1:8" ht="12.75">
      <c r="A5" s="102">
        <v>3</v>
      </c>
      <c r="B5" s="105" t="s">
        <v>229</v>
      </c>
      <c r="C5" s="105" t="s">
        <v>229</v>
      </c>
      <c r="D5" s="105" t="s">
        <v>229</v>
      </c>
      <c r="E5" s="105" t="s">
        <v>229</v>
      </c>
      <c r="F5" s="105" t="s">
        <v>229</v>
      </c>
      <c r="G5" s="105" t="s">
        <v>229</v>
      </c>
      <c r="H5" s="105" t="s">
        <v>229</v>
      </c>
    </row>
    <row r="6" spans="1:8" ht="12.75">
      <c r="A6" s="102">
        <v>4</v>
      </c>
      <c r="B6" s="105" t="s">
        <v>229</v>
      </c>
      <c r="C6" s="105" t="s">
        <v>229</v>
      </c>
      <c r="D6" s="105" t="s">
        <v>229</v>
      </c>
      <c r="E6" s="105" t="s">
        <v>229</v>
      </c>
      <c r="F6" s="105" t="s">
        <v>229</v>
      </c>
      <c r="G6" s="105" t="s">
        <v>229</v>
      </c>
      <c r="H6" s="105" t="s">
        <v>229</v>
      </c>
    </row>
    <row r="7" spans="1:8" ht="12.75">
      <c r="A7" s="102">
        <v>5</v>
      </c>
      <c r="B7" s="105" t="s">
        <v>229</v>
      </c>
      <c r="C7" s="105" t="s">
        <v>229</v>
      </c>
      <c r="D7" s="105" t="s">
        <v>229</v>
      </c>
      <c r="E7" s="105" t="s">
        <v>229</v>
      </c>
      <c r="F7" s="105" t="s">
        <v>229</v>
      </c>
      <c r="G7" s="105" t="s">
        <v>229</v>
      </c>
      <c r="H7" s="105" t="s">
        <v>229</v>
      </c>
    </row>
    <row r="8" spans="1:8" ht="12.75">
      <c r="A8" s="102">
        <v>6</v>
      </c>
      <c r="B8" s="105" t="s">
        <v>229</v>
      </c>
      <c r="C8" s="105" t="s">
        <v>229</v>
      </c>
      <c r="D8" s="105" t="s">
        <v>229</v>
      </c>
      <c r="E8" s="105" t="s">
        <v>229</v>
      </c>
      <c r="F8" s="105" t="s">
        <v>229</v>
      </c>
      <c r="G8" s="105" t="s">
        <v>229</v>
      </c>
      <c r="H8" s="105" t="s">
        <v>229</v>
      </c>
    </row>
    <row r="9" spans="1:8" ht="12.75">
      <c r="A9" s="102">
        <v>7</v>
      </c>
      <c r="B9" s="105" t="s">
        <v>229</v>
      </c>
      <c r="C9" s="105" t="s">
        <v>229</v>
      </c>
      <c r="D9" s="105" t="s">
        <v>229</v>
      </c>
      <c r="E9" s="105" t="s">
        <v>229</v>
      </c>
      <c r="F9" s="105" t="s">
        <v>229</v>
      </c>
      <c r="G9" s="105" t="s">
        <v>229</v>
      </c>
      <c r="H9" s="105" t="s">
        <v>229</v>
      </c>
    </row>
    <row r="10" spans="1:8" ht="12.75">
      <c r="A10" s="102">
        <v>8</v>
      </c>
      <c r="B10" s="105" t="s">
        <v>229</v>
      </c>
      <c r="C10" s="105" t="s">
        <v>229</v>
      </c>
      <c r="D10" s="105" t="s">
        <v>229</v>
      </c>
      <c r="E10" s="105" t="s">
        <v>229</v>
      </c>
      <c r="F10" s="105" t="s">
        <v>229</v>
      </c>
      <c r="G10" s="105" t="s">
        <v>229</v>
      </c>
      <c r="H10" s="105" t="s">
        <v>229</v>
      </c>
    </row>
    <row r="11" spans="1:8" ht="12.75">
      <c r="A11" s="102">
        <v>9</v>
      </c>
      <c r="B11" s="105" t="s">
        <v>229</v>
      </c>
      <c r="C11" s="105" t="s">
        <v>229</v>
      </c>
      <c r="D11" s="105" t="s">
        <v>229</v>
      </c>
      <c r="E11" s="105" t="s">
        <v>229</v>
      </c>
      <c r="F11" s="105" t="s">
        <v>229</v>
      </c>
      <c r="G11" s="105" t="s">
        <v>229</v>
      </c>
      <c r="H11" s="105" t="s">
        <v>229</v>
      </c>
    </row>
    <row r="12" spans="1:8" ht="12.75">
      <c r="A12" s="102">
        <v>10</v>
      </c>
      <c r="B12" s="105" t="s">
        <v>229</v>
      </c>
      <c r="C12" s="105" t="s">
        <v>229</v>
      </c>
      <c r="D12" s="105" t="s">
        <v>229</v>
      </c>
      <c r="E12" s="105" t="s">
        <v>229</v>
      </c>
      <c r="F12" s="105" t="s">
        <v>229</v>
      </c>
      <c r="G12" s="105" t="s">
        <v>229</v>
      </c>
      <c r="H12" s="105" t="s">
        <v>229</v>
      </c>
    </row>
    <row r="13" spans="1:8" ht="12.75">
      <c r="A13" s="102">
        <v>11</v>
      </c>
      <c r="B13" s="105" t="s">
        <v>229</v>
      </c>
      <c r="C13" s="105" t="s">
        <v>229</v>
      </c>
      <c r="D13" s="105" t="s">
        <v>229</v>
      </c>
      <c r="E13" s="105" t="s">
        <v>229</v>
      </c>
      <c r="F13" s="105" t="s">
        <v>229</v>
      </c>
      <c r="G13" s="105" t="s">
        <v>229</v>
      </c>
      <c r="H13" s="105" t="s">
        <v>229</v>
      </c>
    </row>
    <row r="14" spans="1:8" ht="12.75">
      <c r="A14" s="102">
        <v>12</v>
      </c>
      <c r="B14" s="105" t="s">
        <v>229</v>
      </c>
      <c r="C14" s="105" t="s">
        <v>229</v>
      </c>
      <c r="D14" s="105" t="s">
        <v>229</v>
      </c>
      <c r="E14" s="105" t="s">
        <v>229</v>
      </c>
      <c r="F14" s="105" t="s">
        <v>229</v>
      </c>
      <c r="G14" s="105" t="s">
        <v>229</v>
      </c>
      <c r="H14" s="105" t="s">
        <v>229</v>
      </c>
    </row>
    <row r="15" spans="1:8" ht="12.75">
      <c r="A15" s="102">
        <v>13</v>
      </c>
      <c r="B15" s="105" t="s">
        <v>229</v>
      </c>
      <c r="C15" s="105" t="s">
        <v>229</v>
      </c>
      <c r="D15" s="105" t="s">
        <v>229</v>
      </c>
      <c r="E15" s="105" t="s">
        <v>229</v>
      </c>
      <c r="F15" s="105" t="s">
        <v>229</v>
      </c>
      <c r="G15" s="105" t="s">
        <v>229</v>
      </c>
      <c r="H15" s="105" t="s">
        <v>229</v>
      </c>
    </row>
    <row r="16" spans="1:8" ht="12.75">
      <c r="A16" s="102">
        <v>14</v>
      </c>
      <c r="B16" s="105" t="s">
        <v>229</v>
      </c>
      <c r="C16" s="105" t="s">
        <v>229</v>
      </c>
      <c r="D16" s="105" t="s">
        <v>229</v>
      </c>
      <c r="E16" s="105" t="s">
        <v>229</v>
      </c>
      <c r="F16" s="105" t="s">
        <v>229</v>
      </c>
      <c r="G16" s="105" t="s">
        <v>229</v>
      </c>
      <c r="H16" s="105" t="s">
        <v>229</v>
      </c>
    </row>
    <row r="17" spans="1:8" ht="12.75">
      <c r="A17" s="102">
        <v>15</v>
      </c>
      <c r="B17" s="105" t="s">
        <v>229</v>
      </c>
      <c r="C17" s="105" t="s">
        <v>229</v>
      </c>
      <c r="D17" s="105" t="s">
        <v>229</v>
      </c>
      <c r="E17" s="105" t="s">
        <v>229</v>
      </c>
      <c r="F17" s="105" t="s">
        <v>229</v>
      </c>
      <c r="G17" s="105" t="s">
        <v>229</v>
      </c>
      <c r="H17" s="105" t="s">
        <v>229</v>
      </c>
    </row>
    <row r="18" spans="1:8" ht="12.75">
      <c r="A18" s="102">
        <v>16</v>
      </c>
      <c r="B18" s="105" t="s">
        <v>229</v>
      </c>
      <c r="C18" s="105" t="s">
        <v>229</v>
      </c>
      <c r="D18" s="105" t="s">
        <v>229</v>
      </c>
      <c r="E18" s="105" t="s">
        <v>229</v>
      </c>
      <c r="F18" s="105" t="s">
        <v>229</v>
      </c>
      <c r="G18" s="105" t="s">
        <v>229</v>
      </c>
      <c r="H18" s="105" t="s">
        <v>229</v>
      </c>
    </row>
    <row r="19" spans="1:8" ht="12.75">
      <c r="A19" s="102">
        <v>17</v>
      </c>
      <c r="B19" s="105" t="s">
        <v>229</v>
      </c>
      <c r="C19" s="105" t="s">
        <v>229</v>
      </c>
      <c r="D19" s="105" t="s">
        <v>229</v>
      </c>
      <c r="E19" s="105" t="s">
        <v>229</v>
      </c>
      <c r="F19" s="105" t="s">
        <v>229</v>
      </c>
      <c r="G19" s="105" t="s">
        <v>229</v>
      </c>
      <c r="H19" s="105" t="s">
        <v>229</v>
      </c>
    </row>
    <row r="20" spans="1:8" ht="12.75">
      <c r="A20" s="102">
        <v>18</v>
      </c>
      <c r="B20" s="105" t="s">
        <v>229</v>
      </c>
      <c r="C20" s="105" t="s">
        <v>229</v>
      </c>
      <c r="D20" s="105" t="s">
        <v>229</v>
      </c>
      <c r="E20" s="105" t="s">
        <v>229</v>
      </c>
      <c r="F20" s="105" t="s">
        <v>229</v>
      </c>
      <c r="G20" s="105" t="s">
        <v>229</v>
      </c>
      <c r="H20" s="105" t="s">
        <v>229</v>
      </c>
    </row>
    <row r="21" spans="1:8" ht="12.75">
      <c r="A21" s="102">
        <v>19</v>
      </c>
      <c r="B21" s="105" t="s">
        <v>229</v>
      </c>
      <c r="C21" s="105" t="s">
        <v>229</v>
      </c>
      <c r="D21" s="105" t="s">
        <v>229</v>
      </c>
      <c r="E21" s="105" t="s">
        <v>229</v>
      </c>
      <c r="F21" s="105" t="s">
        <v>229</v>
      </c>
      <c r="G21" s="105" t="s">
        <v>229</v>
      </c>
      <c r="H21" s="105" t="s">
        <v>229</v>
      </c>
    </row>
    <row r="22" spans="1:8" ht="12.75">
      <c r="A22" s="102">
        <v>20</v>
      </c>
      <c r="B22" s="105" t="s">
        <v>81</v>
      </c>
      <c r="C22" s="106" t="s">
        <v>82</v>
      </c>
      <c r="D22" s="106" t="s">
        <v>83</v>
      </c>
      <c r="E22" s="106" t="str">
        <f>C22&amp;" to "&amp;D22</f>
        <v>6.01 to 6.07</v>
      </c>
      <c r="F22" s="105" t="s">
        <v>229</v>
      </c>
      <c r="G22" s="105" t="s">
        <v>229</v>
      </c>
      <c r="H22" s="105" t="s">
        <v>229</v>
      </c>
    </row>
    <row r="23" spans="1:8" ht="12.75">
      <c r="A23" s="102">
        <v>21</v>
      </c>
      <c r="B23" s="105" t="s">
        <v>84</v>
      </c>
      <c r="C23" s="105" t="s">
        <v>80</v>
      </c>
      <c r="D23" s="106" t="s">
        <v>85</v>
      </c>
      <c r="E23" s="106" t="str">
        <f aca="true" t="shared" si="0" ref="E23:E81">C23&amp;" to "&amp;D23</f>
        <v>6.02 to 6.08</v>
      </c>
      <c r="F23" s="105" t="s">
        <v>229</v>
      </c>
      <c r="G23" s="105" t="s">
        <v>229</v>
      </c>
      <c r="H23" s="105" t="s">
        <v>229</v>
      </c>
    </row>
    <row r="24" spans="1:8" ht="12.75">
      <c r="A24" s="102">
        <v>22</v>
      </c>
      <c r="B24" s="105" t="s">
        <v>86</v>
      </c>
      <c r="C24" s="105" t="s">
        <v>87</v>
      </c>
      <c r="D24" s="106" t="s">
        <v>88</v>
      </c>
      <c r="E24" s="106" t="str">
        <f t="shared" si="0"/>
        <v>6.04 to 6.10</v>
      </c>
      <c r="F24" s="105" t="s">
        <v>89</v>
      </c>
      <c r="G24" s="105" t="s">
        <v>90</v>
      </c>
      <c r="H24" s="106" t="str">
        <f>F24&amp;" to "&amp;G24</f>
        <v>5.09 to 6.03</v>
      </c>
    </row>
    <row r="25" spans="1:8" ht="12.75">
      <c r="A25" s="102">
        <v>23</v>
      </c>
      <c r="B25" s="105" t="s">
        <v>91</v>
      </c>
      <c r="C25" s="105" t="s">
        <v>92</v>
      </c>
      <c r="D25" s="106" t="s">
        <v>93</v>
      </c>
      <c r="E25" s="106" t="str">
        <f t="shared" si="0"/>
        <v>6.05 to 6.11</v>
      </c>
      <c r="F25" s="105" t="s">
        <v>67</v>
      </c>
      <c r="G25" s="105" t="s">
        <v>87</v>
      </c>
      <c r="H25" s="106" t="str">
        <f aca="true" t="shared" si="1" ref="H25:H82">F25&amp;" to "&amp;G25</f>
        <v>5.10 to 6.04</v>
      </c>
    </row>
    <row r="26" spans="1:8" ht="12.75">
      <c r="A26" s="102">
        <v>24</v>
      </c>
      <c r="B26" s="105" t="s">
        <v>94</v>
      </c>
      <c r="C26" s="105" t="s">
        <v>92</v>
      </c>
      <c r="D26" s="106" t="s">
        <v>93</v>
      </c>
      <c r="E26" s="106" t="str">
        <f t="shared" si="0"/>
        <v>6.05 to 6.11</v>
      </c>
      <c r="F26" s="105" t="s">
        <v>95</v>
      </c>
      <c r="G26" s="105" t="s">
        <v>92</v>
      </c>
      <c r="H26" s="106" t="str">
        <f t="shared" si="1"/>
        <v>5.11 to 6.05</v>
      </c>
    </row>
    <row r="27" spans="1:8" ht="12.75">
      <c r="A27" s="102">
        <v>25</v>
      </c>
      <c r="B27" s="105" t="s">
        <v>96</v>
      </c>
      <c r="C27" s="105" t="s">
        <v>97</v>
      </c>
      <c r="D27" s="106" t="s">
        <v>98</v>
      </c>
      <c r="E27" s="106" t="str">
        <f t="shared" si="0"/>
        <v>6.06 to 7.00</v>
      </c>
      <c r="F27" s="105" t="s">
        <v>99</v>
      </c>
      <c r="G27" s="105" t="s">
        <v>97</v>
      </c>
      <c r="H27" s="106" t="str">
        <f t="shared" si="1"/>
        <v>6.00 to 6.06</v>
      </c>
    </row>
    <row r="28" spans="1:8" ht="12.75">
      <c r="A28" s="102">
        <v>26</v>
      </c>
      <c r="B28" s="105" t="s">
        <v>100</v>
      </c>
      <c r="C28" s="105" t="s">
        <v>83</v>
      </c>
      <c r="D28" s="106" t="s">
        <v>101</v>
      </c>
      <c r="E28" s="106" t="str">
        <f t="shared" si="0"/>
        <v>6.07 to 7.01</v>
      </c>
      <c r="F28" s="105" t="s">
        <v>82</v>
      </c>
      <c r="G28" s="105" t="s">
        <v>83</v>
      </c>
      <c r="H28" s="106" t="str">
        <f t="shared" si="1"/>
        <v>6.01 to 6.07</v>
      </c>
    </row>
    <row r="29" spans="1:8" ht="12.75">
      <c r="A29" s="102">
        <v>27</v>
      </c>
      <c r="B29" s="105" t="s">
        <v>102</v>
      </c>
      <c r="C29" s="105" t="s">
        <v>85</v>
      </c>
      <c r="D29" s="106" t="s">
        <v>103</v>
      </c>
      <c r="E29" s="106" t="str">
        <f t="shared" si="0"/>
        <v>6.08 to 7.02</v>
      </c>
      <c r="F29" s="105" t="s">
        <v>80</v>
      </c>
      <c r="G29" s="105" t="s">
        <v>85</v>
      </c>
      <c r="H29" s="106" t="str">
        <f t="shared" si="1"/>
        <v>6.02 to 6.08</v>
      </c>
    </row>
    <row r="30" spans="1:8" ht="12.75">
      <c r="A30" s="102">
        <v>28</v>
      </c>
      <c r="B30" s="105" t="s">
        <v>104</v>
      </c>
      <c r="C30" s="105" t="s">
        <v>105</v>
      </c>
      <c r="D30" s="106" t="s">
        <v>106</v>
      </c>
      <c r="E30" s="106" t="str">
        <f t="shared" si="0"/>
        <v>6.09 to 7.03</v>
      </c>
      <c r="F30" s="105" t="s">
        <v>87</v>
      </c>
      <c r="G30" s="105" t="s">
        <v>88</v>
      </c>
      <c r="H30" s="106" t="str">
        <f t="shared" si="1"/>
        <v>6.04 to 6.10</v>
      </c>
    </row>
    <row r="31" spans="1:8" ht="12.75">
      <c r="A31" s="102">
        <v>29</v>
      </c>
      <c r="B31" s="105" t="s">
        <v>107</v>
      </c>
      <c r="C31" s="105" t="s">
        <v>88</v>
      </c>
      <c r="D31" s="106" t="s">
        <v>108</v>
      </c>
      <c r="E31" s="106" t="str">
        <f t="shared" si="0"/>
        <v>6.10 to 7.04</v>
      </c>
      <c r="F31" s="105" t="s">
        <v>92</v>
      </c>
      <c r="G31" s="105" t="s">
        <v>93</v>
      </c>
      <c r="H31" s="106" t="str">
        <f t="shared" si="1"/>
        <v>6.05 to 6.11</v>
      </c>
    </row>
    <row r="32" spans="1:8" ht="12.75">
      <c r="A32" s="102">
        <v>30</v>
      </c>
      <c r="B32" s="105" t="s">
        <v>109</v>
      </c>
      <c r="C32" s="105" t="s">
        <v>93</v>
      </c>
      <c r="D32" s="106" t="s">
        <v>110</v>
      </c>
      <c r="E32" s="106" t="str">
        <f t="shared" si="0"/>
        <v>6.11 to 7.05</v>
      </c>
      <c r="F32" s="105" t="s">
        <v>97</v>
      </c>
      <c r="G32" s="105" t="s">
        <v>98</v>
      </c>
      <c r="H32" s="106" t="str">
        <f t="shared" si="1"/>
        <v>6.06 to 7.00</v>
      </c>
    </row>
    <row r="33" spans="1:8" ht="12.75">
      <c r="A33" s="102">
        <v>31</v>
      </c>
      <c r="B33" s="105" t="s">
        <v>111</v>
      </c>
      <c r="C33" s="105" t="s">
        <v>98</v>
      </c>
      <c r="D33" s="106" t="s">
        <v>112</v>
      </c>
      <c r="E33" s="106" t="str">
        <f t="shared" si="0"/>
        <v>7.00 to 7.06</v>
      </c>
      <c r="F33" s="105" t="s">
        <v>83</v>
      </c>
      <c r="G33" s="105" t="s">
        <v>101</v>
      </c>
      <c r="H33" s="106" t="str">
        <f t="shared" si="1"/>
        <v>6.07 to 7.01</v>
      </c>
    </row>
    <row r="34" spans="1:8" ht="12.75">
      <c r="A34" s="102">
        <v>32</v>
      </c>
      <c r="B34" s="105" t="s">
        <v>113</v>
      </c>
      <c r="C34" s="105" t="s">
        <v>101</v>
      </c>
      <c r="D34" s="106" t="s">
        <v>114</v>
      </c>
      <c r="E34" s="106" t="str">
        <f t="shared" si="0"/>
        <v>7.01 to 7.07</v>
      </c>
      <c r="F34" s="105" t="s">
        <v>85</v>
      </c>
      <c r="G34" s="105" t="s">
        <v>103</v>
      </c>
      <c r="H34" s="106" t="str">
        <f t="shared" si="1"/>
        <v>6.08 to 7.02</v>
      </c>
    </row>
    <row r="35" spans="1:8" ht="12.75">
      <c r="A35" s="102">
        <v>33</v>
      </c>
      <c r="B35" s="105" t="s">
        <v>115</v>
      </c>
      <c r="C35" s="105" t="s">
        <v>103</v>
      </c>
      <c r="D35" s="106" t="s">
        <v>116</v>
      </c>
      <c r="E35" s="106" t="str">
        <f t="shared" si="0"/>
        <v>7.02 to 7.08</v>
      </c>
      <c r="F35" s="105" t="s">
        <v>105</v>
      </c>
      <c r="G35" s="105" t="s">
        <v>106</v>
      </c>
      <c r="H35" s="106" t="str">
        <f t="shared" si="1"/>
        <v>6.09 to 7.03</v>
      </c>
    </row>
    <row r="36" spans="1:8" ht="12.75">
      <c r="A36" s="102">
        <v>34</v>
      </c>
      <c r="B36" s="105" t="s">
        <v>117</v>
      </c>
      <c r="C36" s="105" t="s">
        <v>106</v>
      </c>
      <c r="D36" s="106" t="s">
        <v>118</v>
      </c>
      <c r="E36" s="106" t="str">
        <f t="shared" si="0"/>
        <v>7.03 to 7.09</v>
      </c>
      <c r="F36" s="105" t="s">
        <v>88</v>
      </c>
      <c r="G36" s="105" t="s">
        <v>108</v>
      </c>
      <c r="H36" s="106" t="str">
        <f t="shared" si="1"/>
        <v>6.10 to 7.04</v>
      </c>
    </row>
    <row r="37" spans="1:8" ht="12.75">
      <c r="A37" s="102">
        <v>35</v>
      </c>
      <c r="B37" s="105" t="s">
        <v>119</v>
      </c>
      <c r="C37" s="105" t="s">
        <v>108</v>
      </c>
      <c r="D37" s="106" t="s">
        <v>120</v>
      </c>
      <c r="E37" s="106" t="str">
        <f t="shared" si="0"/>
        <v>7.04 to 7.10</v>
      </c>
      <c r="F37" s="105" t="s">
        <v>93</v>
      </c>
      <c r="G37" s="105" t="s">
        <v>110</v>
      </c>
      <c r="H37" s="106" t="str">
        <f t="shared" si="1"/>
        <v>6.11 to 7.05</v>
      </c>
    </row>
    <row r="38" spans="1:8" ht="12.75">
      <c r="A38" s="102">
        <v>36</v>
      </c>
      <c r="B38" s="105" t="s">
        <v>121</v>
      </c>
      <c r="C38" s="105" t="s">
        <v>110</v>
      </c>
      <c r="D38" s="106" t="s">
        <v>122</v>
      </c>
      <c r="E38" s="106" t="str">
        <f t="shared" si="0"/>
        <v>7.05 to 7.11</v>
      </c>
      <c r="F38" s="105" t="s">
        <v>98</v>
      </c>
      <c r="G38" s="105" t="s">
        <v>112</v>
      </c>
      <c r="H38" s="106" t="str">
        <f t="shared" si="1"/>
        <v>7.00 to 7.06</v>
      </c>
    </row>
    <row r="39" spans="1:8" ht="12.75">
      <c r="A39" s="102">
        <v>37</v>
      </c>
      <c r="B39" s="105" t="s">
        <v>123</v>
      </c>
      <c r="C39" s="105" t="s">
        <v>112</v>
      </c>
      <c r="D39" s="106" t="s">
        <v>124</v>
      </c>
      <c r="E39" s="106" t="str">
        <f t="shared" si="0"/>
        <v>7.06 to 8.00</v>
      </c>
      <c r="F39" s="105" t="s">
        <v>101</v>
      </c>
      <c r="G39" s="105" t="s">
        <v>114</v>
      </c>
      <c r="H39" s="106" t="str">
        <f t="shared" si="1"/>
        <v>7.01 to 7.07</v>
      </c>
    </row>
    <row r="40" spans="1:8" ht="12.75">
      <c r="A40" s="102">
        <v>38</v>
      </c>
      <c r="B40" s="105" t="s">
        <v>125</v>
      </c>
      <c r="C40" s="105" t="s">
        <v>114</v>
      </c>
      <c r="D40" s="106" t="s">
        <v>126</v>
      </c>
      <c r="E40" s="106" t="str">
        <f t="shared" si="0"/>
        <v>7.07 to 8.01</v>
      </c>
      <c r="F40" s="105" t="s">
        <v>103</v>
      </c>
      <c r="G40" s="105" t="s">
        <v>116</v>
      </c>
      <c r="H40" s="106" t="str">
        <f t="shared" si="1"/>
        <v>7.02 to 7.08</v>
      </c>
    </row>
    <row r="41" spans="1:8" ht="12.75">
      <c r="A41" s="102">
        <v>39</v>
      </c>
      <c r="B41" s="105" t="s">
        <v>127</v>
      </c>
      <c r="C41" s="105" t="s">
        <v>116</v>
      </c>
      <c r="D41" s="106" t="s">
        <v>128</v>
      </c>
      <c r="E41" s="106" t="str">
        <f t="shared" si="0"/>
        <v>7.08 to 8.02</v>
      </c>
      <c r="F41" s="105" t="s">
        <v>106</v>
      </c>
      <c r="G41" s="105" t="s">
        <v>118</v>
      </c>
      <c r="H41" s="106" t="str">
        <f t="shared" si="1"/>
        <v>7.03 to 7.09</v>
      </c>
    </row>
    <row r="42" spans="1:8" ht="12.75">
      <c r="A42" s="102">
        <v>40</v>
      </c>
      <c r="B42" s="105" t="s">
        <v>129</v>
      </c>
      <c r="C42" s="105" t="s">
        <v>118</v>
      </c>
      <c r="D42" s="106" t="s">
        <v>130</v>
      </c>
      <c r="E42" s="106" t="str">
        <f t="shared" si="0"/>
        <v>7.09 to 8.03</v>
      </c>
      <c r="F42" s="105" t="s">
        <v>108</v>
      </c>
      <c r="G42" s="105" t="s">
        <v>120</v>
      </c>
      <c r="H42" s="106" t="str">
        <f t="shared" si="1"/>
        <v>7.04 to 7.10</v>
      </c>
    </row>
    <row r="43" spans="1:8" ht="12.75">
      <c r="A43" s="102">
        <v>41</v>
      </c>
      <c r="B43" s="105" t="s">
        <v>131</v>
      </c>
      <c r="C43" s="105" t="s">
        <v>122</v>
      </c>
      <c r="D43" s="106" t="s">
        <v>132</v>
      </c>
      <c r="E43" s="106" t="str">
        <f t="shared" si="0"/>
        <v>7.11 to 8.05</v>
      </c>
      <c r="F43" s="105" t="s">
        <v>110</v>
      </c>
      <c r="G43" s="105" t="s">
        <v>122</v>
      </c>
      <c r="H43" s="106" t="str">
        <f t="shared" si="1"/>
        <v>7.05 to 7.11</v>
      </c>
    </row>
    <row r="44" spans="1:8" ht="12.75">
      <c r="A44" s="102">
        <v>42</v>
      </c>
      <c r="B44" s="105" t="s">
        <v>133</v>
      </c>
      <c r="C44" s="105" t="s">
        <v>124</v>
      </c>
      <c r="D44" s="106" t="s">
        <v>134</v>
      </c>
      <c r="E44" s="106" t="str">
        <f t="shared" si="0"/>
        <v>8.00 to 8.06</v>
      </c>
      <c r="F44" s="105" t="s">
        <v>112</v>
      </c>
      <c r="G44" s="105" t="s">
        <v>124</v>
      </c>
      <c r="H44" s="106" t="str">
        <f t="shared" si="1"/>
        <v>7.06 to 8.00</v>
      </c>
    </row>
    <row r="45" spans="1:8" ht="12.75">
      <c r="A45" s="102">
        <v>43</v>
      </c>
      <c r="B45" s="105" t="s">
        <v>135</v>
      </c>
      <c r="C45" s="105" t="s">
        <v>126</v>
      </c>
      <c r="D45" s="106" t="s">
        <v>136</v>
      </c>
      <c r="E45" s="106" t="str">
        <f t="shared" si="0"/>
        <v>8.01 to 8.07</v>
      </c>
      <c r="F45" s="105" t="s">
        <v>114</v>
      </c>
      <c r="G45" s="105" t="s">
        <v>126</v>
      </c>
      <c r="H45" s="106" t="str">
        <f t="shared" si="1"/>
        <v>7.07 to 8.01</v>
      </c>
    </row>
    <row r="46" spans="1:8" ht="12.75">
      <c r="A46" s="102">
        <v>44</v>
      </c>
      <c r="B46" s="105" t="s">
        <v>137</v>
      </c>
      <c r="C46" s="105" t="s">
        <v>128</v>
      </c>
      <c r="D46" s="106" t="s">
        <v>138</v>
      </c>
      <c r="E46" s="106" t="str">
        <f t="shared" si="0"/>
        <v>8.02 to 8.08</v>
      </c>
      <c r="F46" s="105" t="s">
        <v>114</v>
      </c>
      <c r="G46" s="105" t="s">
        <v>126</v>
      </c>
      <c r="H46" s="106" t="str">
        <f t="shared" si="1"/>
        <v>7.07 to 8.01</v>
      </c>
    </row>
    <row r="47" spans="1:8" ht="12.75">
      <c r="A47" s="102">
        <v>45</v>
      </c>
      <c r="B47" s="105" t="s">
        <v>139</v>
      </c>
      <c r="C47" s="105" t="s">
        <v>130</v>
      </c>
      <c r="D47" s="106" t="s">
        <v>140</v>
      </c>
      <c r="E47" s="106" t="str">
        <f t="shared" si="0"/>
        <v>8.03 to 8.09</v>
      </c>
      <c r="F47" s="105" t="s">
        <v>116</v>
      </c>
      <c r="G47" s="105" t="s">
        <v>128</v>
      </c>
      <c r="H47" s="106" t="str">
        <f t="shared" si="1"/>
        <v>7.08 to 8.02</v>
      </c>
    </row>
    <row r="48" spans="1:8" ht="12.75">
      <c r="A48" s="102">
        <v>46</v>
      </c>
      <c r="B48" s="105" t="s">
        <v>141</v>
      </c>
      <c r="C48" s="105" t="s">
        <v>142</v>
      </c>
      <c r="D48" s="106" t="s">
        <v>143</v>
      </c>
      <c r="E48" s="106" t="str">
        <f t="shared" si="0"/>
        <v>8.04 to 8.10</v>
      </c>
      <c r="F48" s="105" t="s">
        <v>118</v>
      </c>
      <c r="G48" s="105" t="s">
        <v>130</v>
      </c>
      <c r="H48" s="106" t="str">
        <f t="shared" si="1"/>
        <v>7.09 to 8.03</v>
      </c>
    </row>
    <row r="49" spans="1:8" ht="12.75">
      <c r="A49" s="102">
        <v>47</v>
      </c>
      <c r="B49" s="105" t="s">
        <v>144</v>
      </c>
      <c r="C49" s="105" t="s">
        <v>132</v>
      </c>
      <c r="D49" s="106" t="s">
        <v>145</v>
      </c>
      <c r="E49" s="106" t="str">
        <f t="shared" si="0"/>
        <v>8.05 to 8.11</v>
      </c>
      <c r="F49" s="105" t="s">
        <v>120</v>
      </c>
      <c r="G49" s="105" t="s">
        <v>142</v>
      </c>
      <c r="H49" s="106" t="str">
        <f t="shared" si="1"/>
        <v>7.10 to 8.04</v>
      </c>
    </row>
    <row r="50" spans="1:8" ht="12.75">
      <c r="A50" s="102">
        <v>48</v>
      </c>
      <c r="B50" s="105" t="s">
        <v>146</v>
      </c>
      <c r="C50" s="105" t="s">
        <v>134</v>
      </c>
      <c r="D50" s="106" t="s">
        <v>147</v>
      </c>
      <c r="E50" s="106" t="str">
        <f t="shared" si="0"/>
        <v>8.06 to 9.00</v>
      </c>
      <c r="F50" s="105" t="s">
        <v>122</v>
      </c>
      <c r="G50" s="105" t="s">
        <v>132</v>
      </c>
      <c r="H50" s="106" t="str">
        <f t="shared" si="1"/>
        <v>7.11 to 8.05</v>
      </c>
    </row>
    <row r="51" spans="1:8" ht="12.75">
      <c r="A51" s="102">
        <v>49</v>
      </c>
      <c r="B51" s="105" t="s">
        <v>148</v>
      </c>
      <c r="C51" s="105" t="s">
        <v>136</v>
      </c>
      <c r="D51" s="106" t="s">
        <v>149</v>
      </c>
      <c r="E51" s="106" t="str">
        <f t="shared" si="0"/>
        <v>8.07 to 9.01</v>
      </c>
      <c r="F51" s="105" t="s">
        <v>124</v>
      </c>
      <c r="G51" s="105" t="s">
        <v>134</v>
      </c>
      <c r="H51" s="106" t="str">
        <f t="shared" si="1"/>
        <v>8.00 to 8.06</v>
      </c>
    </row>
    <row r="52" spans="1:8" ht="12.75">
      <c r="A52" s="102">
        <v>50</v>
      </c>
      <c r="B52" s="105" t="s">
        <v>150</v>
      </c>
      <c r="C52" s="105" t="s">
        <v>140</v>
      </c>
      <c r="D52" s="106" t="s">
        <v>151</v>
      </c>
      <c r="E52" s="106" t="str">
        <f t="shared" si="0"/>
        <v>8.09 to 9.03</v>
      </c>
      <c r="F52" s="105" t="s">
        <v>126</v>
      </c>
      <c r="G52" s="105" t="s">
        <v>136</v>
      </c>
      <c r="H52" s="106" t="str">
        <f t="shared" si="1"/>
        <v>8.01 to 8.07</v>
      </c>
    </row>
    <row r="53" spans="1:8" ht="12.75">
      <c r="A53" s="102">
        <v>51</v>
      </c>
      <c r="B53" s="105" t="s">
        <v>152</v>
      </c>
      <c r="C53" s="105" t="s">
        <v>143</v>
      </c>
      <c r="D53" s="106" t="s">
        <v>153</v>
      </c>
      <c r="E53" s="106" t="str">
        <f t="shared" si="0"/>
        <v>8.10 to 9.04</v>
      </c>
      <c r="F53" s="105" t="s">
        <v>128</v>
      </c>
      <c r="G53" s="105" t="s">
        <v>138</v>
      </c>
      <c r="H53" s="106" t="str">
        <f t="shared" si="1"/>
        <v>8.02 to 8.08</v>
      </c>
    </row>
    <row r="54" spans="1:8" ht="12.75">
      <c r="A54" s="102">
        <v>52</v>
      </c>
      <c r="B54" s="105" t="s">
        <v>154</v>
      </c>
      <c r="C54" s="105" t="s">
        <v>145</v>
      </c>
      <c r="D54" s="106" t="s">
        <v>155</v>
      </c>
      <c r="E54" s="106" t="str">
        <f t="shared" si="0"/>
        <v>8.11 to 9.05</v>
      </c>
      <c r="F54" s="105" t="s">
        <v>130</v>
      </c>
      <c r="G54" s="105" t="s">
        <v>140</v>
      </c>
      <c r="H54" s="106" t="str">
        <f t="shared" si="1"/>
        <v>8.03 to 8.09</v>
      </c>
    </row>
    <row r="55" spans="1:8" ht="12.75">
      <c r="A55" s="102">
        <v>53</v>
      </c>
      <c r="B55" s="105" t="s">
        <v>156</v>
      </c>
      <c r="C55" s="105" t="s">
        <v>147</v>
      </c>
      <c r="D55" s="106" t="s">
        <v>157</v>
      </c>
      <c r="E55" s="106" t="str">
        <f t="shared" si="0"/>
        <v>9.00 to 9.06</v>
      </c>
      <c r="F55" s="105" t="s">
        <v>142</v>
      </c>
      <c r="G55" s="105" t="s">
        <v>143</v>
      </c>
      <c r="H55" s="106" t="str">
        <f t="shared" si="1"/>
        <v>8.04 to 8.10</v>
      </c>
    </row>
    <row r="56" spans="1:8" ht="12.75">
      <c r="A56" s="102">
        <v>54</v>
      </c>
      <c r="B56" s="105" t="s">
        <v>158</v>
      </c>
      <c r="C56" s="105" t="s">
        <v>149</v>
      </c>
      <c r="D56" s="106" t="s">
        <v>159</v>
      </c>
      <c r="E56" s="106" t="str">
        <f t="shared" si="0"/>
        <v>9.01 to 9.07</v>
      </c>
      <c r="F56" s="105" t="s">
        <v>132</v>
      </c>
      <c r="G56" s="105" t="s">
        <v>145</v>
      </c>
      <c r="H56" s="106" t="str">
        <f t="shared" si="1"/>
        <v>8.05 to 8.11</v>
      </c>
    </row>
    <row r="57" spans="1:8" ht="12.75">
      <c r="A57" s="102">
        <v>55</v>
      </c>
      <c r="B57" s="105" t="s">
        <v>160</v>
      </c>
      <c r="C57" s="105" t="s">
        <v>161</v>
      </c>
      <c r="D57" s="106" t="s">
        <v>162</v>
      </c>
      <c r="E57" s="106" t="str">
        <f t="shared" si="0"/>
        <v>9.02 to 9.08</v>
      </c>
      <c r="F57" s="105" t="s">
        <v>134</v>
      </c>
      <c r="G57" s="105" t="s">
        <v>147</v>
      </c>
      <c r="H57" s="106" t="str">
        <f t="shared" si="1"/>
        <v>8.06 to 9.00</v>
      </c>
    </row>
    <row r="58" spans="1:8" ht="12.75">
      <c r="A58" s="102">
        <v>56</v>
      </c>
      <c r="B58" s="105" t="s">
        <v>163</v>
      </c>
      <c r="C58" s="105" t="s">
        <v>151</v>
      </c>
      <c r="D58" s="106" t="s">
        <v>164</v>
      </c>
      <c r="E58" s="106" t="str">
        <f t="shared" si="0"/>
        <v>9.03 to 9.09</v>
      </c>
      <c r="F58" s="105" t="s">
        <v>136</v>
      </c>
      <c r="G58" s="105" t="s">
        <v>149</v>
      </c>
      <c r="H58" s="106" t="str">
        <f t="shared" si="1"/>
        <v>8.07 to 9.01</v>
      </c>
    </row>
    <row r="59" spans="1:8" ht="12.75">
      <c r="A59" s="102">
        <v>57</v>
      </c>
      <c r="B59" s="105" t="s">
        <v>165</v>
      </c>
      <c r="C59" s="105" t="s">
        <v>155</v>
      </c>
      <c r="D59" s="106" t="s">
        <v>166</v>
      </c>
      <c r="E59" s="106" t="str">
        <f t="shared" si="0"/>
        <v>9.05 to 9.11</v>
      </c>
      <c r="F59" s="105" t="s">
        <v>138</v>
      </c>
      <c r="G59" s="105" t="s">
        <v>161</v>
      </c>
      <c r="H59" s="106" t="str">
        <f t="shared" si="1"/>
        <v>8.08 to 9.02</v>
      </c>
    </row>
    <row r="60" spans="1:8" ht="12.75">
      <c r="A60" s="102">
        <v>58</v>
      </c>
      <c r="B60" s="105" t="s">
        <v>167</v>
      </c>
      <c r="C60" s="105" t="s">
        <v>157</v>
      </c>
      <c r="D60" s="106" t="s">
        <v>168</v>
      </c>
      <c r="E60" s="106" t="str">
        <f t="shared" si="0"/>
        <v>9.06 to 10.00</v>
      </c>
      <c r="F60" s="105" t="s">
        <v>140</v>
      </c>
      <c r="G60" s="105" t="s">
        <v>151</v>
      </c>
      <c r="H60" s="106" t="str">
        <f t="shared" si="1"/>
        <v>8.09 to 9.03</v>
      </c>
    </row>
    <row r="61" spans="1:8" ht="12.75">
      <c r="A61" s="102">
        <v>59</v>
      </c>
      <c r="B61" s="105" t="s">
        <v>169</v>
      </c>
      <c r="C61" s="105" t="s">
        <v>162</v>
      </c>
      <c r="D61" s="106" t="s">
        <v>170</v>
      </c>
      <c r="E61" s="106" t="str">
        <f t="shared" si="0"/>
        <v>9.08 to 10.02</v>
      </c>
      <c r="F61" s="105" t="s">
        <v>145</v>
      </c>
      <c r="G61" s="105" t="s">
        <v>155</v>
      </c>
      <c r="H61" s="106" t="str">
        <f t="shared" si="1"/>
        <v>8.11 to 9.05</v>
      </c>
    </row>
    <row r="62" spans="1:8" ht="12.75">
      <c r="A62" s="102">
        <v>60</v>
      </c>
      <c r="B62" s="105" t="s">
        <v>171</v>
      </c>
      <c r="C62" s="105" t="s">
        <v>164</v>
      </c>
      <c r="D62" s="106" t="s">
        <v>172</v>
      </c>
      <c r="E62" s="106" t="str">
        <f t="shared" si="0"/>
        <v>9.09 to 10.03</v>
      </c>
      <c r="F62" s="105" t="s">
        <v>147</v>
      </c>
      <c r="G62" s="105" t="s">
        <v>157</v>
      </c>
      <c r="H62" s="106" t="str">
        <f t="shared" si="1"/>
        <v>9.00 to 9.06</v>
      </c>
    </row>
    <row r="63" spans="1:8" ht="12.75">
      <c r="A63" s="102">
        <v>61</v>
      </c>
      <c r="B63" s="105" t="s">
        <v>173</v>
      </c>
      <c r="C63" s="105" t="s">
        <v>166</v>
      </c>
      <c r="D63" s="106" t="s">
        <v>174</v>
      </c>
      <c r="E63" s="106" t="str">
        <f t="shared" si="0"/>
        <v>9.11 to 10.05</v>
      </c>
      <c r="F63" s="105" t="s">
        <v>161</v>
      </c>
      <c r="G63" s="105" t="s">
        <v>162</v>
      </c>
      <c r="H63" s="106" t="str">
        <f t="shared" si="1"/>
        <v>9.02 to 9.08</v>
      </c>
    </row>
    <row r="64" spans="1:8" ht="12.75">
      <c r="A64" s="102">
        <v>62</v>
      </c>
      <c r="B64" s="105" t="s">
        <v>175</v>
      </c>
      <c r="C64" s="105" t="s">
        <v>168</v>
      </c>
      <c r="D64" s="106" t="s">
        <v>176</v>
      </c>
      <c r="E64" s="106" t="str">
        <f t="shared" si="0"/>
        <v>10.00 to 10.06</v>
      </c>
      <c r="F64" s="105" t="s">
        <v>151</v>
      </c>
      <c r="G64" s="105" t="s">
        <v>164</v>
      </c>
      <c r="H64" s="106" t="str">
        <f t="shared" si="1"/>
        <v>9.03 to 9.09</v>
      </c>
    </row>
    <row r="65" spans="1:8" ht="12.75">
      <c r="A65" s="102">
        <v>63</v>
      </c>
      <c r="B65" s="105" t="s">
        <v>177</v>
      </c>
      <c r="C65" s="105" t="s">
        <v>170</v>
      </c>
      <c r="D65" s="106" t="s">
        <v>178</v>
      </c>
      <c r="E65" s="106" t="str">
        <f t="shared" si="0"/>
        <v>10.02 to 10.08</v>
      </c>
      <c r="F65" s="105" t="s">
        <v>155</v>
      </c>
      <c r="G65" s="105" t="s">
        <v>166</v>
      </c>
      <c r="H65" s="106" t="str">
        <f t="shared" si="1"/>
        <v>9.05 to 9.11</v>
      </c>
    </row>
    <row r="66" spans="1:8" ht="12.75">
      <c r="A66" s="102">
        <v>64</v>
      </c>
      <c r="B66" s="105" t="s">
        <v>179</v>
      </c>
      <c r="C66" s="105" t="s">
        <v>180</v>
      </c>
      <c r="D66" s="106" t="s">
        <v>181</v>
      </c>
      <c r="E66" s="106" t="str">
        <f t="shared" si="0"/>
        <v>10.04 to 10.10</v>
      </c>
      <c r="F66" s="105" t="s">
        <v>157</v>
      </c>
      <c r="G66" s="105" t="s">
        <v>168</v>
      </c>
      <c r="H66" s="106" t="str">
        <f t="shared" si="1"/>
        <v>9.06 to 10.00</v>
      </c>
    </row>
    <row r="67" spans="1:8" ht="12.75">
      <c r="A67" s="102">
        <v>65</v>
      </c>
      <c r="B67" s="105" t="s">
        <v>182</v>
      </c>
      <c r="C67" s="105" t="s">
        <v>176</v>
      </c>
      <c r="D67" s="106" t="s">
        <v>183</v>
      </c>
      <c r="E67" s="106" t="str">
        <f t="shared" si="0"/>
        <v>10.06 to 11.00</v>
      </c>
      <c r="F67" s="105" t="s">
        <v>162</v>
      </c>
      <c r="G67" s="105" t="s">
        <v>170</v>
      </c>
      <c r="H67" s="106" t="str">
        <f t="shared" si="1"/>
        <v>9.08 to 10.02</v>
      </c>
    </row>
    <row r="68" spans="1:8" ht="12.75">
      <c r="A68" s="102">
        <v>66</v>
      </c>
      <c r="B68" s="105" t="s">
        <v>184</v>
      </c>
      <c r="C68" s="105" t="s">
        <v>185</v>
      </c>
      <c r="D68" s="106" t="s">
        <v>186</v>
      </c>
      <c r="E68" s="106" t="str">
        <f t="shared" si="0"/>
        <v>10.07 to 11.01</v>
      </c>
      <c r="F68" s="105" t="s">
        <v>187</v>
      </c>
      <c r="G68" s="105" t="s">
        <v>180</v>
      </c>
      <c r="H68" s="106" t="str">
        <f t="shared" si="1"/>
        <v>9.10 to 10.04</v>
      </c>
    </row>
    <row r="69" spans="1:8" ht="12.75">
      <c r="A69" s="102">
        <v>67</v>
      </c>
      <c r="B69" s="105" t="s">
        <v>188</v>
      </c>
      <c r="C69" s="105" t="s">
        <v>189</v>
      </c>
      <c r="D69" s="106" t="s">
        <v>190</v>
      </c>
      <c r="E69" s="106" t="str">
        <f t="shared" si="0"/>
        <v>10.09 to 11.03</v>
      </c>
      <c r="F69" s="105" t="s">
        <v>168</v>
      </c>
      <c r="G69" s="105" t="s">
        <v>176</v>
      </c>
      <c r="H69" s="106" t="str">
        <f t="shared" si="1"/>
        <v>10.00 to 10.06</v>
      </c>
    </row>
    <row r="70" spans="1:8" ht="12.75">
      <c r="A70" s="102">
        <v>68</v>
      </c>
      <c r="B70" s="105" t="s">
        <v>191</v>
      </c>
      <c r="C70" s="105" t="s">
        <v>192</v>
      </c>
      <c r="D70" s="106" t="s">
        <v>193</v>
      </c>
      <c r="E70" s="106" t="str">
        <f t="shared" si="0"/>
        <v>10.11 to 11.05</v>
      </c>
      <c r="F70" s="105" t="s">
        <v>170</v>
      </c>
      <c r="G70" s="105" t="s">
        <v>178</v>
      </c>
      <c r="H70" s="106" t="str">
        <f t="shared" si="1"/>
        <v>10.02 to 10.08</v>
      </c>
    </row>
    <row r="71" spans="1:8" ht="12.75">
      <c r="A71" s="102">
        <v>69</v>
      </c>
      <c r="B71" s="105" t="s">
        <v>194</v>
      </c>
      <c r="C71" s="105" t="s">
        <v>186</v>
      </c>
      <c r="D71" s="106" t="s">
        <v>195</v>
      </c>
      <c r="E71" s="106" t="str">
        <f t="shared" si="0"/>
        <v>11.01 to 11.07</v>
      </c>
      <c r="F71" s="105" t="s">
        <v>180</v>
      </c>
      <c r="G71" s="105" t="s">
        <v>181</v>
      </c>
      <c r="H71" s="106" t="str">
        <f t="shared" si="1"/>
        <v>10.04 to 10.10</v>
      </c>
    </row>
    <row r="72" spans="1:8" ht="12.75">
      <c r="A72" s="102">
        <v>70</v>
      </c>
      <c r="B72" s="105" t="s">
        <v>196</v>
      </c>
      <c r="C72" s="105" t="s">
        <v>190</v>
      </c>
      <c r="D72" s="106" t="s">
        <v>197</v>
      </c>
      <c r="E72" s="106" t="str">
        <f t="shared" si="0"/>
        <v>11.03 to 11.09</v>
      </c>
      <c r="F72" s="105" t="s">
        <v>176</v>
      </c>
      <c r="G72" s="105" t="s">
        <v>183</v>
      </c>
      <c r="H72" s="106" t="str">
        <f t="shared" si="1"/>
        <v>10.06 to 11.00</v>
      </c>
    </row>
    <row r="73" spans="1:8" ht="12.75">
      <c r="A73" s="102">
        <v>71</v>
      </c>
      <c r="B73" s="105" t="s">
        <v>198</v>
      </c>
      <c r="C73" s="105" t="s">
        <v>193</v>
      </c>
      <c r="D73" s="106" t="s">
        <v>197</v>
      </c>
      <c r="E73" s="106" t="str">
        <f t="shared" si="0"/>
        <v>11.05 to 11.09</v>
      </c>
      <c r="F73" s="105" t="s">
        <v>185</v>
      </c>
      <c r="G73" s="105" t="s">
        <v>186</v>
      </c>
      <c r="H73" s="106" t="str">
        <f t="shared" si="1"/>
        <v>10.07 to 11.01</v>
      </c>
    </row>
    <row r="74" spans="1:8" ht="12.75">
      <c r="A74" s="102">
        <v>72</v>
      </c>
      <c r="B74" s="105" t="s">
        <v>199</v>
      </c>
      <c r="C74" s="105" t="s">
        <v>195</v>
      </c>
      <c r="D74" s="106" t="s">
        <v>200</v>
      </c>
      <c r="E74" s="106" t="str">
        <f t="shared" si="0"/>
        <v>11.07 to 12.01</v>
      </c>
      <c r="F74" s="105" t="s">
        <v>185</v>
      </c>
      <c r="G74" s="105" t="s">
        <v>186</v>
      </c>
      <c r="H74" s="106" t="str">
        <f t="shared" si="1"/>
        <v>10.07 to 11.01</v>
      </c>
    </row>
    <row r="75" spans="1:8" ht="12.75">
      <c r="A75" s="102">
        <v>73</v>
      </c>
      <c r="B75" s="105" t="s">
        <v>201</v>
      </c>
      <c r="C75" s="105" t="s">
        <v>197</v>
      </c>
      <c r="D75" s="106" t="s">
        <v>202</v>
      </c>
      <c r="E75" s="106" t="str">
        <f t="shared" si="0"/>
        <v>11.09 to 12.03</v>
      </c>
      <c r="F75" s="105" t="s">
        <v>192</v>
      </c>
      <c r="G75" s="105" t="s">
        <v>193</v>
      </c>
      <c r="H75" s="106" t="str">
        <f t="shared" si="1"/>
        <v>10.11 to 11.05</v>
      </c>
    </row>
    <row r="76" spans="1:8" ht="12.75">
      <c r="A76" s="102">
        <v>74</v>
      </c>
      <c r="B76" s="105" t="s">
        <v>203</v>
      </c>
      <c r="C76" s="105" t="s">
        <v>204</v>
      </c>
      <c r="D76" s="106" t="s">
        <v>205</v>
      </c>
      <c r="E76" s="106" t="str">
        <f t="shared" si="0"/>
        <v>11.10 to 12.04</v>
      </c>
      <c r="F76" s="105" t="s">
        <v>183</v>
      </c>
      <c r="G76" s="105" t="s">
        <v>206</v>
      </c>
      <c r="H76" s="106" t="str">
        <f t="shared" si="1"/>
        <v>11.00 to 11.06</v>
      </c>
    </row>
    <row r="77" spans="1:8" ht="12.75">
      <c r="A77" s="102">
        <v>75</v>
      </c>
      <c r="B77" s="105" t="s">
        <v>207</v>
      </c>
      <c r="C77" s="105" t="s">
        <v>208</v>
      </c>
      <c r="D77" s="106" t="s">
        <v>209</v>
      </c>
      <c r="E77" s="106" t="str">
        <f t="shared" si="0"/>
        <v>12.00 to 12.06</v>
      </c>
      <c r="F77" s="105" t="s">
        <v>210</v>
      </c>
      <c r="G77" s="105" t="s">
        <v>211</v>
      </c>
      <c r="H77" s="106" t="str">
        <f t="shared" si="1"/>
        <v>11.02 to 11.08</v>
      </c>
    </row>
    <row r="78" spans="1:8" ht="12.75">
      <c r="A78" s="102">
        <v>76</v>
      </c>
      <c r="B78" s="105" t="s">
        <v>212</v>
      </c>
      <c r="C78" s="105" t="s">
        <v>213</v>
      </c>
      <c r="D78" s="106" t="s">
        <v>214</v>
      </c>
      <c r="E78" s="106" t="str">
        <f t="shared" si="0"/>
        <v>12.02 to 12.08</v>
      </c>
      <c r="F78" s="105" t="s">
        <v>215</v>
      </c>
      <c r="G78" s="105" t="s">
        <v>204</v>
      </c>
      <c r="H78" s="106" t="str">
        <f t="shared" si="1"/>
        <v>11.04 to 11.10</v>
      </c>
    </row>
    <row r="79" spans="1:8" ht="12.75">
      <c r="A79" s="102">
        <v>77</v>
      </c>
      <c r="B79" s="105" t="s">
        <v>216</v>
      </c>
      <c r="C79" s="105" t="s">
        <v>205</v>
      </c>
      <c r="D79" s="106" t="s">
        <v>217</v>
      </c>
      <c r="E79" s="106" t="str">
        <f t="shared" si="0"/>
        <v>12.04 to 12.10</v>
      </c>
      <c r="F79" s="105" t="s">
        <v>206</v>
      </c>
      <c r="G79" s="105" t="s">
        <v>208</v>
      </c>
      <c r="H79" s="106" t="str">
        <f t="shared" si="1"/>
        <v>11.06 to 12.00</v>
      </c>
    </row>
    <row r="80" spans="1:8" ht="12.75">
      <c r="A80" s="102">
        <v>78</v>
      </c>
      <c r="B80" s="105" t="s">
        <v>218</v>
      </c>
      <c r="C80" s="105" t="s">
        <v>205</v>
      </c>
      <c r="D80" s="106" t="s">
        <v>217</v>
      </c>
      <c r="E80" s="106" t="str">
        <f t="shared" si="0"/>
        <v>12.04 to 12.10</v>
      </c>
      <c r="F80" s="105" t="s">
        <v>206</v>
      </c>
      <c r="G80" s="105" t="s">
        <v>208</v>
      </c>
      <c r="H80" s="106" t="str">
        <f t="shared" si="1"/>
        <v>11.06 to 12.00</v>
      </c>
    </row>
    <row r="81" spans="1:8" ht="12.75">
      <c r="A81" s="102">
        <v>79</v>
      </c>
      <c r="B81" s="105" t="s">
        <v>219</v>
      </c>
      <c r="C81" s="105" t="s">
        <v>220</v>
      </c>
      <c r="D81" s="106" t="s">
        <v>221</v>
      </c>
      <c r="E81" s="106" t="str">
        <f t="shared" si="0"/>
        <v>12.09 to 13.03</v>
      </c>
      <c r="F81" s="105" t="s">
        <v>197</v>
      </c>
      <c r="G81" s="105" t="s">
        <v>202</v>
      </c>
      <c r="H81" s="106" t="str">
        <f t="shared" si="1"/>
        <v>11.09 to 12.03</v>
      </c>
    </row>
    <row r="82" spans="1:8" ht="12.75">
      <c r="A82" s="102">
        <v>80</v>
      </c>
      <c r="B82" s="105" t="s">
        <v>222</v>
      </c>
      <c r="C82" s="105" t="s">
        <v>217</v>
      </c>
      <c r="D82" s="106">
        <v>13.04</v>
      </c>
      <c r="E82" s="105" t="s">
        <v>232</v>
      </c>
      <c r="F82" s="105" t="s">
        <v>208</v>
      </c>
      <c r="G82" s="105" t="s">
        <v>209</v>
      </c>
      <c r="H82" s="106" t="str">
        <f t="shared" si="1"/>
        <v>12.00 to 12.06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&amp;CBURT Word Reading Table</oddHeader>
    <oddFooter>&amp;C&amp;F
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Prep, Grade 1, Grade 2 Literacy Assessment Analysis</dc:title>
  <dc:subject/>
  <dc:creator>David Ritchie</dc:creator>
  <cp:keywords>Reading, Benchmarks, Concepts about Print, Literacy, Letter ID, Record of Oral Language</cp:keywords>
  <dc:description/>
  <cp:lastModifiedBy>David Ritchie</cp:lastModifiedBy>
  <cp:lastPrinted>2005-02-16T11:04:36Z</cp:lastPrinted>
  <dcterms:created xsi:type="dcterms:W3CDTF">2000-02-25T10:29:25Z</dcterms:created>
  <dcterms:modified xsi:type="dcterms:W3CDTF">2005-02-22T11:08:30Z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